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20490" windowHeight="753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W41" i="10" s="1"/>
  <c r="BW42" i="10" s="1"/>
  <c r="BE34" i="10"/>
  <c r="U34" i="10"/>
  <c r="U35" i="10" s="1"/>
  <c r="U36" i="10" s="1"/>
  <c r="U37"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<sst xmlns="http://schemas.openxmlformats.org/spreadsheetml/2006/main" count="1146" uniqueCount="611">
  <si>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</si>
  <si>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</si>
  <si>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</si>
  <si>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</si>
  <si>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</si>
  <si>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</si>
  <si>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</si>
  <si>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</si>
  <si>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</si>
  <si>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</si>
  <si>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</si>
  <si>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</si>
  <si>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</si>
  <si>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</si>
  <si>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</si>
  <si>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</si>
  <si>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</si>
  <si>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</si>
  <si>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</si>
  <si>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</si>
  <si>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</si>
  <si>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</si>
  <si>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</si>
  <si>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</si>
  <si>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</si>
  <si>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</si>
  <si>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</si>
  <si>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</si>
  <si>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</si>
  <si>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</si>
  <si>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</si>
  <si>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</si>
  <si>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</si>
  <si>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</si>
  <si>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</si>
  <si>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</si>
  <si>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</si>
  <si>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</si>
  <si>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</si>
  <si>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</si>
  <si>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</si>
  <si>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</si>
  <si>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</si>
  <si>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</si>
  <si>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</si>
  <si>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</si>
  <si>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</si>
  <si>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</si>
  <si>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</si>
  <si>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</si>
  <si>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</si>
  <si>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</si>
  <si>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</si>
  <si>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</si>
  <si>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</si>
  <si>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</si>
  <si>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</si>
  <si>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</si>
  <si>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</si>
  <si>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</si>
  <si>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</si>
  <si>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</si>
  <si>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</si>
  <si>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</si>
  <si>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</si>
  <si>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</si>
  <si>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</si>
  <si>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</si>
  <si>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</si>
  <si>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</si>
  <si>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</si>
  <si>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</si>
  <si>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</si>
  <si>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</si>
  <si>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</si>
  <si>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</si>
  <si>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</si>
  <si>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</si>
  <si>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</si>
  <si>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</si>
  <si>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</si>
  <si>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</si>
  <si>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</si>
  <si>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</si>
  <si>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</si>
  <si>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</si>
  <si>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</si>
  <si>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</si>
  <si>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</si>
  <si>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</si>
  <si>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</si>
  <si>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</si>
  <si>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</si>
  <si>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</si>
  <si>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</si>
  <si>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</si>
  <si>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</si>
  <si>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</si>
  <si>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</si>
  <si>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</si>
  <si>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</si>
  <si>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</si>
  <si>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</si>
  <si>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</si>
  <si>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</si>
  <si>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</si>
  <si>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</si>
  <si>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</si>
  <si>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</si>
  <si>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</si>
  <si>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</si>
  <si>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</si>
  <si>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</si>
  <si>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</si>
  <si>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</si>
  <si>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</si>
  <si>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</si>
  <si>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</si>
  <si>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</si>
  <si>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</si>
  <si>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</si>
  <si>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</si>
  <si>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</si>
  <si>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</si>
  <si>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</si>
  <si>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</si>
  <si>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</si>
  <si>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</si>
  <si>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</si>
  <si>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</si>
  <si>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</si>
  <si>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</si>
  <si>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</si>
  <si>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</si>
  <si>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</si>
  <si>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</si>
  <si>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</si>
  <si>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</si>
  <si>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</si>
  <si>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</si>
  <si>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</si>
  <si>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</si>
  <si>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</si>
  <si>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</si>
  <si>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</si>
  <si>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</si>
  <si>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</si>
  <si>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</si>
  <si>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</si>
  <si>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</si>
  <si>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</si>
  <si>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</si>
  <si>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</si>
  <si>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</si>
  <si>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</si>
  <si>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</si>
  <si>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</si>
  <si>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</si>
  <si>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</si>
  <si>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</si>
  <si>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</si>
  <si>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</si>
  <si>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</si>
  <si>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</si>
  <si>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</si>
  <si>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</si>
  <si>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</si>
  <si>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</si>
  <si>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</si>
  <si>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</si>
  <si>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</si>
  <si>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</si>
  <si>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</si>
  <si>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</si>
  <si>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</si>
  <si>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</si>
  <si>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</si>
  <si>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</si>
  <si>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</si>
  <si>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</si>
  <si>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</si>
  <si>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</si>
  <si>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</si>
  <si>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</si>
  <si>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</si>
  <si>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</si>
  <si>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</si>
  <si>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</si>
  <si>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</si>
  <si>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</si>
  <si>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</si>
  <si>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</si>
  <si>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</si>
  <si>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</si>
  <si>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</si>
  <si>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</si>
  <si>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</si>
  <si>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</si>
  <si>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</si>
  <si>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</si>
  <si>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</si>
  <si>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</si>
  <si>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</si>
  <si>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</si>
  <si>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</si>
  <si>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</si>
  <si>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</si>
  <si>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</si>
  <si>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</si>
  <si>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</si>
  <si>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</si>
  <si>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</si>
  <si>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</si>
  <si>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</si>
  <si>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</si>
  <si>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</si>
  <si>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大阪府柏原市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</si>
  <si>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</si>
  <si>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</si>
  <si>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</si>
  <si>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</si>
  <si>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</si>
  <si>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</si>
  <si>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</si>
  <si>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</si>
  <si>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</si>
  <si>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</si>
  <si>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</si>
  <si>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</si>
  <si>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</si>
  <si>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</si>
  <si>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</si>
  <si>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</si>
  <si>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</si>
  <si>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</si>
  <si>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</si>
  <si>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</si>
  <si>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</si>
  <si>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</si>
  <si>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</si>
  <si>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</si>
  <si>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</si>
  <si>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</si>
  <si>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</si>
  <si>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</si>
  <si>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</si>
  <si>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</si>
  <si>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</si>
  <si>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</si>
  <si>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</si>
  <si>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</si>
  <si>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</si>
  <si>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</si>
  <si>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</si>
  <si>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</si>
  <si>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</si>
  <si>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</si>
  <si>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</si>
  <si>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</si>
  <si>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</si>
  <si>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</si>
  <si>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</si>
  <si>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</si>
  <si>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</si>
  <si>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</si>
  <si>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</si>
  <si>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</si>
  <si>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</si>
  <si>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</si>
  <si>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</si>
  <si>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</si>
  <si>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</si>
  <si>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</si>
  <si>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</si>
  <si>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</si>
  <si>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</si>
  <si>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</si>
  <si>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</si>
  <si>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</si>
  <si>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</si>
  <si>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</si>
  <si>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</si>
  <si>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</si>
  <si>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</si>
  <si>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</si>
  <si>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</si>
  <si>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</si>
  <si>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</si>
  <si>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</si>
  <si>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</si>
  <si>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</si>
  <si>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</si>
  <si>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</si>
  <si>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</si>
  <si>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</si>
  <si>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</si>
  <si>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</si>
  <si>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</si>
  <si>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</si>
  <si>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</si>
  <si>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</si>
  <si>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</si>
  <si>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</si>
  <si>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</si>
  <si>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</si>
  <si>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</si>
  <si>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</si>
  <si>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</si>
  <si>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</si>
  <si>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</si>
  <si>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</si>
  <si>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</si>
  <si>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</si>
  <si>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</si>
  <si>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</si>
  <si>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</si>
  <si>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</si>
  <si>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</si>
  <si>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</si>
  <si>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</si>
  <si>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</si>
  <si>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</si>
  <si>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</si>
  <si>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</si>
  <si>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</si>
  <si>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</si>
  <si>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</si>
  <si>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</si>
  <si>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</si>
  <si>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</si>
  <si>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</si>
  <si>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</si>
  <si>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</si>
  <si>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</si>
  <si>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</si>
  <si>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</si>
  <si>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</si>
  <si>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</si>
  <si>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</si>
  <si>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</si>
  <si>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</si>
  <si>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</si>
  <si>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</si>
  <si>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</si>
  <si>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</si>
  <si>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</si>
  <si>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</si>
  <si>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</si>
  <si>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</si>
  <si>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</si>
  <si>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</si>
  <si>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</si>
  <si>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</si>
  <si>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</si>
  <si>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</si>
  <si>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</si>
  <si>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</si>
  <si>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</si>
  <si>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</si>
  <si>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</si>
  <si>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</si>
  <si>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</si>
  <si>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</si>
  <si>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</si>
  <si>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</si>
  <si>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</si>
  <si>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</si>
  <si>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</si>
  <si>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</si>
  <si>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</si>
  <si>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大阪府柏原市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</si>
  <si>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</si>
  <si>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</si>
  <si>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</si>
  <si>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</si>
  <si>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</si>
  <si>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</si>
  <si>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</si>
  <si>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</si>
  <si>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</si>
  <si>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</si>
  <si>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</si>
  <si>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</si>
  <si>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</si>
  <si>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</si>
  <si>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</si>
  <si>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</si>
  <si>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</si>
  <si>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</si>
  <si>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</si>
  <si>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</si>
  <si>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</si>
  <si>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</si>
  <si>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</si>
  <si>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</si>
  <si>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</si>
  <si>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</si>
  <si>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</si>
  <si>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</si>
  <si>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</si>
  <si>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</si>
  <si>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</si>
  <si>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</si>
  <si>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</si>
  <si>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</si>
  <si>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</si>
  <si>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</si>
  <si>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</si>
  <si>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</si>
  <si>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</si>
  <si>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</si>
  <si>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</si>
  <si>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</si>
  <si>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</si>
  <si>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</si>
  <si>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</si>
  <si>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</si>
  <si>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</si>
  <si>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</si>
  <si>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</si>
  <si>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</si>
  <si>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</si>
  <si>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</si>
  <si>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</si>
  <si>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</si>
  <si>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</si>
  <si>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</si>
  <si>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</si>
  <si>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</si>
  <si>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</si>
  <si>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</si>
  <si>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</si>
  <si>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</si>
  <si>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</si>
  <si>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</si>
  <si>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</si>
  <si>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</si>
  <si>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</si>
  <si>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</si>
  <si>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</si>
  <si>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</si>
  <si>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</si>
  <si>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</si>
  <si>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</si>
  <si>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</si>
  <si>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</si>
  <si>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</si>
  <si>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</si>
  <si>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</si>
  <si>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</si>
  <si>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</si>
  <si>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</si>
  <si>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</si>
  <si>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</si>
  <si>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</si>
  <si>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</si>
  <si>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</si>
  <si>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</si>
  <si>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</si>
  <si>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</si>
  <si>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</si>
  <si>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</si>
  <si>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</si>
  <si>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</si>
  <si>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</si>
  <si>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</si>
  <si>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</si>
  <si>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</si>
  <si>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</si>
  <si>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</si>
  <si>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</si>
  <si>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</si>
  <si>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</si>
  <si>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</si>
  <si>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市立柏原病院事業会計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</si>
  <si>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</si>
  <si>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</si>
  <si>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</si>
  <si>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</si>
  <si>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</si>
  <si>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</si>
  <si>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</si>
  <si>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</si>
  <si>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</si>
  <si>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</si>
  <si>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</si>
  <si>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</si>
  <si>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</si>
  <si>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</si>
  <si>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</si>
  <si>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</si>
  <si>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</si>
  <si>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</si>
  <si>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</si>
  <si>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</si>
  <si>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</si>
  <si>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</si>
  <si>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</si>
  <si>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</si>
  <si>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</si>
  <si>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</si>
  <si>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</si>
  <si>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</si>
  <si>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</si>
  <si>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</si>
  <si>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</si>
  <si>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</si>
  <si>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</si>
  <si>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</si>
  <si>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</si>
  <si>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</si>
  <si>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</si>
  <si>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</si>
  <si>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</si>
  <si>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</si>
  <si>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</si>
  <si>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</si>
  <si>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</si>
  <si>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</si>
  <si>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</si>
  <si>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</si>
  <si>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</si>
  <si>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</si>
  <si>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</si>
  <si>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</si>
  <si>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</si>
  <si>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</si>
  <si>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</si>
  <si>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</si>
  <si>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</si>
  <si>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</si>
  <si>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</si>
  <si>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</si>
  <si>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</si>
  <si>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</si>
  <si>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</si>
  <si>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</si>
  <si>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</si>
  <si>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</si>
  <si>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</si>
  <si>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</si>
  <si>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</si>
  <si>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</si>
  <si>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</si>
  <si>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</si>
  <si>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</si>
  <si>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</si>
  <si>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</si>
  <si>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</si>
  <si>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</si>
  <si>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</si>
  <si>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</si>
  <si>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</si>
  <si>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</si>
  <si>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</si>
  <si>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</si>
  <si>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</si>
  <si>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</si>
  <si>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</si>
  <si>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</si>
  <si>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</si>
  <si>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1.60</t>
  </si>
  <si>
    <t>水道事業会計</t>
  </si>
  <si>
    <t>市立柏原病院事業会計</t>
  </si>
  <si>
    <t>▲ 4.70</t>
  </si>
  <si>
    <t>▲ 4.63</t>
  </si>
  <si>
    <t>▲ 4.29</t>
  </si>
  <si>
    <t>一般会計</t>
  </si>
  <si>
    <t>国民健康保険事業特別会計（事業勘定）</t>
  </si>
  <si>
    <t>▲ 1.53</t>
  </si>
  <si>
    <t>▲ 0.18</t>
  </si>
  <si>
    <t>下水道事業会計</t>
  </si>
  <si>
    <t>介護保険事業特別会計</t>
  </si>
  <si>
    <t>後期高齢者医療事業特別会計</t>
  </si>
  <si>
    <t>国民健康保険事業特別会計（施設勘定堅上診療所）</t>
  </si>
  <si>
    <t>その他会計（赤字）</t>
  </si>
  <si>
    <t>その他会計（黒字）</t>
  </si>
  <si>
    <t>（百万円）</t>
    <phoneticPr fontId="5"/>
  </si>
  <si>
    <t>H28末</t>
    <phoneticPr fontId="5"/>
  </si>
  <si>
    <t>H29末</t>
    <phoneticPr fontId="5"/>
  </si>
  <si>
    <t>H30末</t>
    <phoneticPr fontId="5"/>
  </si>
  <si>
    <t>R01末</t>
    <phoneticPr fontId="5"/>
  </si>
  <si>
    <t>R02末</t>
    <phoneticPr fontId="5"/>
  </si>
  <si>
    <t>柏原市ふるさと基金</t>
  </si>
  <si>
    <t>柏原市老人福祉基金</t>
  </si>
  <si>
    <t>柏原市文化・スポーツ国際交流基金</t>
  </si>
  <si>
    <t>柏原市公園等整備事業基金</t>
  </si>
  <si>
    <t>柏原市ふるさと創生事業基金</t>
    <rPh sb="8" eb="9">
      <t>イ</t>
    </rPh>
    <phoneticPr fontId="2"/>
  </si>
  <si>
    <t>-</t>
    <phoneticPr fontId="2"/>
  </si>
  <si>
    <t>柏原羽曳野藤井寺消防組合（一般会計）</t>
  </si>
  <si>
    <t>柏羽藤環境事業組合（一般会計）</t>
  </si>
  <si>
    <t>藤井寺市柏原市学校給食組合（一般会計）</t>
  </si>
  <si>
    <t>大和川右岸水防事務組合（一般会計）</t>
    <rPh sb="0" eb="3">
      <t>ヤマトガワ</t>
    </rPh>
    <rPh sb="3" eb="5">
      <t>ウガン</t>
    </rPh>
    <rPh sb="5" eb="11">
      <t>スイボウジムクミアイ</t>
    </rPh>
    <rPh sb="12" eb="16">
      <t>イッパンカイケイ</t>
    </rPh>
    <phoneticPr fontId="2"/>
  </si>
  <si>
    <t>八尾市柏原市火葬場組合（一般会計）</t>
    <rPh sb="0" eb="2">
      <t>ヤオ</t>
    </rPh>
    <rPh sb="2" eb="3">
      <t>シ</t>
    </rPh>
    <rPh sb="3" eb="5">
      <t>カシワラ</t>
    </rPh>
    <rPh sb="5" eb="6">
      <t>シ</t>
    </rPh>
    <rPh sb="6" eb="9">
      <t>カソウバ</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</si>
  <si>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</si>
  <si>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</si>
  <si>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9">
      <t>キギョウダン</t>
    </rPh>
    <rPh sb="9" eb="11">
      <t>スイドウ</t>
    </rPh>
    <rPh sb="11" eb="13">
      <t>ジギョウ</t>
    </rPh>
    <rPh sb="13" eb="15">
      <t>カイケイ</t>
    </rPh>
    <rPh sb="16" eb="20">
      <t>スイドウヨウスイ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</si>
  <si>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</si>
  <si>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柏原市土地開発公社</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</si>
  <si>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</si>
  <si>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</si>
  <si>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</si>
  <si>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高い水準にある一方、有形固定資産減価償却率は類似団体よりも低い水準まで低下している。これは、本庁舎に建替え事業に係る地方債が大幅に増加する一方、老朽化施設の除却が進んだためであると考えられる。
　今後については、公共施設等の再編整備事業の進展によっては、施設再編に伴う多額の地方債発行が見込まれる。これに対しては、借入条件の精査や他の地方債の新規発行をなるべく抑制することで、公債費急増の抑制に努める。</t>
    <rPh sb="1" eb="3">
      <t>ショウライ</t>
    </rPh>
    <rPh sb="3" eb="5">
      <t>フタン</t>
    </rPh>
    <rPh sb="5" eb="7">
      <t>ヒリツ</t>
    </rPh>
    <rPh sb="8" eb="10">
      <t>ゾウカ</t>
    </rPh>
    <rPh sb="10" eb="12">
      <t>ケイコウ</t>
    </rPh>
    <rPh sb="16" eb="18">
      <t>ルイジ</t>
    </rPh>
    <rPh sb="18" eb="20">
      <t>ダンタイ</t>
    </rPh>
    <rPh sb="21" eb="22">
      <t>クラ</t>
    </rPh>
    <rPh sb="23" eb="24">
      <t>タカ</t>
    </rPh>
    <rPh sb="25" eb="27">
      <t>スイジュン</t>
    </rPh>
    <rPh sb="30" eb="32">
      <t>イッポウ</t>
    </rPh>
    <rPh sb="33" eb="35">
      <t>ユウケイ</t>
    </rPh>
    <rPh sb="35" eb="37">
      <t>コテイ</t>
    </rPh>
    <rPh sb="37" eb="39">
      <t>シサン</t>
    </rPh>
    <rPh sb="39" eb="44">
      <t>ゲンカショウキャクリツ</t>
    </rPh>
    <rPh sb="45" eb="47">
      <t>ルイジ</t>
    </rPh>
    <rPh sb="47" eb="49">
      <t>ダンタイ</t>
    </rPh>
    <rPh sb="52" eb="53">
      <t>ヒク</t>
    </rPh>
    <rPh sb="54" eb="56">
      <t>スイジュン</t>
    </rPh>
    <rPh sb="58" eb="60">
      <t>テイカ</t>
    </rPh>
    <rPh sb="73" eb="75">
      <t>タテカ</t>
    </rPh>
    <rPh sb="76" eb="78">
      <t>ジギョウ</t>
    </rPh>
    <rPh sb="88" eb="90">
      <t>ゾウカ</t>
    </rPh>
    <rPh sb="92" eb="94">
      <t>イッポウ</t>
    </rPh>
    <rPh sb="101" eb="103">
      <t>ジョキャク</t>
    </rPh>
    <rPh sb="104" eb="105">
      <t>スス</t>
    </rPh>
    <rPh sb="113" eb="114">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</si>
  <si>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</si>
  <si>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</si>
  <si>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</si>
  <si>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</si>
  <si>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</si>
  <si>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</si>
  <si>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将来負担比率については上昇傾向にある。将来負担比率が上昇している主な要因としては、平成30年度から令和3年度にかけて実施した本庁舎の建替え事業に際し、令和3年度決算までの合計で約42億円の地方債を発行したことが考えられる。これらの地方債は据置期間なしで償還を開始していることから、今後は実質公債費比率も上昇していくことが考えられるため、これまで以上に公債費の適正化に取り組んでいく必要がある。</t>
    <rPh sb="20" eb="22">
      <t>スイジュン</t>
    </rPh>
    <rPh sb="38" eb="40">
      <t>ジョウショウ</t>
    </rPh>
    <rPh sb="40" eb="42">
      <t>ケイコウ</t>
    </rPh>
    <rPh sb="53" eb="55">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</si>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</sst>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0FCF-4596-848A-FCA120B29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11295</c:v>
                </c:pt>
                <c:pt idx="1">
                  <c:v>25607</c:v>
                </c:pt>
                <c:pt idx="2">
                  <c:v>29797</c:v>
                </c:pt>
                <c:pt idx="3">
                  <c:v>68888</c:v>
                </c:pt>
                <c:pt idx="4">
                  <c:v>41493</c:v>
                </c:pt>
              </c:numCache>
            </c:numRef>
          </c:val>
          <c:smooth val="0"/>
          <c:extLst>
            <c:ext xmlns:c16="http://schemas.microsoft.com/office/drawing/2014/chart" uri="{C3380CC4-5D6E-409C-BE32-E72D297353CC}">
              <c16:uniqueId val="{00000001-0FCF-4596-848A-FCA120B29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2.65</c:v>
                </c:pt>
                <c:pt idx="1">
                  <c:v>3.96</c:v>
                </c:pt>
                <c:pt idx="2">
                  <c:v>1.28</c:v>
                </c:pt>
                <c:pt idx="3">
                  <c:v>3.19</c:v>
                </c:pt>
                <c:pt idx="4">
                  <c:v>7.24</c:v>
                </c:pt>
              </c:numCache>
            </c:numRef>
          </c:val>
          <c:extLst>
            <c:ext xmlns:c16="http://schemas.microsoft.com/office/drawing/2014/chart" uri="{C3380CC4-5D6E-409C-BE32-E72D297353CC}">
              <c16:uniqueId val="{00000000-BB88-4FB3-98B4-3F7F6D1393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12.03</c:v>
                </c:pt>
                <c:pt idx="1">
                  <c:v>13.76</c:v>
                </c:pt>
                <c:pt idx="2">
                  <c:v>15.11</c:v>
                </c:pt>
                <c:pt idx="3">
                  <c:v>13.5</c:v>
                </c:pt>
                <c:pt idx="4">
                  <c:v>14.31</c:v>
                </c:pt>
              </c:numCache>
            </c:numRef>
          </c:val>
          <c:extLst>
            <c:ext xmlns:c16="http://schemas.microsoft.com/office/drawing/2014/chart" uri="{C3380CC4-5D6E-409C-BE32-E72D297353CC}">
              <c16:uniqueId val="{00000001-BB88-4FB3-98B4-3F7F6D1393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c:v>
                </c:pt>
                <c:pt idx="1">
                  <c:v>1.38</c:v>
                </c:pt>
                <c:pt idx="2">
                  <c:v>-1.6</c:v>
                </c:pt>
                <c:pt idx="3">
                  <c:v>0.82</c:v>
                </c:pt>
                <c:pt idx="4">
                  <c:v>5.68</c:v>
                </c:pt>
              </c:numCache>
            </c:numRef>
          </c:val>
          <c:smooth val="0"/>
          <c:extLst>
            <c:ext xmlns:c16="http://schemas.microsoft.com/office/drawing/2014/chart" uri="{C3380CC4-5D6E-409C-BE32-E72D297353CC}">
              <c16:uniqueId val="{00000002-BB88-4FB3-98B4-3F7F6D1393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E8-49B8-B72A-9FA573D0AE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E8-49B8-B72A-9FA573D0AE7D}"/>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2E8-49B8-B72A-9FA573D0AE7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0.2</c:v>
                </c:pt>
                <c:pt idx="4">
                  <c:v>#N/A</c:v>
                </c:pt>
                <c:pt idx="5">
                  <c:v>0.21</c:v>
                </c:pt>
                <c:pt idx="6">
                  <c:v>#N/A</c:v>
                </c:pt>
                <c:pt idx="7">
                  <c:v>0.22</c:v>
                </c:pt>
                <c:pt idx="8">
                  <c:v>#N/A</c:v>
                </c:pt>
                <c:pt idx="9">
                  <c:v>0.22</c:v>
                </c:pt>
              </c:numCache>
            </c:numRef>
          </c:val>
          <c:extLst>
            <c:ext xmlns:c16="http://schemas.microsoft.com/office/drawing/2014/chart" uri="{C3380CC4-5D6E-409C-BE32-E72D297353CC}">
              <c16:uniqueId val="{00000003-42E8-49B8-B72A-9FA573D0AE7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2.04</c:v>
                </c:pt>
                <c:pt idx="2">
                  <c:v>#N/A</c:v>
                </c:pt>
                <c:pt idx="3">
                  <c:v>1.63</c:v>
                </c:pt>
                <c:pt idx="4">
                  <c:v>#N/A</c:v>
                </c:pt>
                <c:pt idx="5">
                  <c:v>1.1000000000000001</c:v>
                </c:pt>
                <c:pt idx="6">
                  <c:v>#N/A</c:v>
                </c:pt>
                <c:pt idx="7">
                  <c:v>0.92</c:v>
                </c:pt>
                <c:pt idx="8">
                  <c:v>#N/A</c:v>
                </c:pt>
                <c:pt idx="9">
                  <c:v>0.39</c:v>
                </c:pt>
              </c:numCache>
            </c:numRef>
          </c:val>
          <c:extLst>
            <c:ext xmlns:c16="http://schemas.microsoft.com/office/drawing/2014/chart" uri="{C3380CC4-5D6E-409C-BE32-E72D297353CC}">
              <c16:uniqueId val="{00000004-42E8-49B8-B72A-9FA573D0AE7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0.4</c:v>
                </c:pt>
                <c:pt idx="4">
                  <c:v>#N/A</c:v>
                </c:pt>
                <c:pt idx="5">
                  <c:v>0.45</c:v>
                </c:pt>
                <c:pt idx="6">
                  <c:v>#N/A</c:v>
                </c:pt>
                <c:pt idx="7">
                  <c:v>0.47</c:v>
                </c:pt>
                <c:pt idx="8">
                  <c:v>#N/A</c:v>
                </c:pt>
                <c:pt idx="9">
                  <c:v>0.5</c:v>
                </c:pt>
              </c:numCache>
            </c:numRef>
          </c:val>
          <c:extLst>
            <c:ext xmlns:c16="http://schemas.microsoft.com/office/drawing/2014/chart" uri="{C3380CC4-5D6E-409C-BE32-E72D297353CC}">
              <c16:uniqueId val="{00000005-42E8-49B8-B72A-9FA573D0AE7D}"/>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1.53</c:v>
                </c:pt>
                <c:pt idx="1">
                  <c:v>#N/A</c:v>
                </c:pt>
                <c:pt idx="2">
                  <c:v>0.18</c:v>
                </c:pt>
                <c:pt idx="3">
                  <c:v>#N/A</c:v>
                </c:pt>
                <c:pt idx="4">
                  <c:v>#N/A</c:v>
                </c:pt>
                <c:pt idx="5">
                  <c:v>0.99</c:v>
                </c:pt>
                <c:pt idx="6">
                  <c:v>#N/A</c:v>
                </c:pt>
                <c:pt idx="7">
                  <c:v>0.98</c:v>
                </c:pt>
                <c:pt idx="8">
                  <c:v>#N/A</c:v>
                </c:pt>
                <c:pt idx="9">
                  <c:v>0.9</c:v>
                </c:pt>
              </c:numCache>
            </c:numRef>
          </c:val>
          <c:extLst>
            <c:ext xmlns:c16="http://schemas.microsoft.com/office/drawing/2014/chart" uri="{C3380CC4-5D6E-409C-BE32-E72D297353CC}">
              <c16:uniqueId val="{00000006-42E8-49B8-B72A-9FA573D0AE7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2.64</c:v>
                </c:pt>
                <c:pt idx="2">
                  <c:v>#N/A</c:v>
                </c:pt>
                <c:pt idx="3">
                  <c:v>3.96</c:v>
                </c:pt>
                <c:pt idx="4">
                  <c:v>#N/A</c:v>
                </c:pt>
                <c:pt idx="5">
                  <c:v>1.28</c:v>
                </c:pt>
                <c:pt idx="6">
                  <c:v>#N/A</c:v>
                </c:pt>
                <c:pt idx="7">
                  <c:v>3.18</c:v>
                </c:pt>
                <c:pt idx="8">
                  <c:v>#N/A</c:v>
                </c:pt>
                <c:pt idx="9">
                  <c:v>7.24</c:v>
                </c:pt>
              </c:numCache>
            </c:numRef>
          </c:val>
          <c:extLst>
            <c:ext xmlns:c16="http://schemas.microsoft.com/office/drawing/2014/chart" uri="{C3380CC4-5D6E-409C-BE32-E72D297353CC}">
              <c16:uniqueId val="{00000007-42E8-49B8-B72A-9FA573D0AE7D}"/>
            </c:ext>
          </c:extLst>
        </c:ser>
        <c:ser>
          <c:idx val="8"/>
          <c:order val="8"/>
          <c:tx>
            <c:strRef>
              <c:f>データシート!$A$35</c:f>
              <c:strCache>
                <c:ptCount val="1"/>
                <c:pt idx="0">
                  <c:v>市立柏原病院事業会計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4.7</c:v>
                </c:pt>
                <c:pt idx="1">
                  <c:v>#N/A</c:v>
                </c:pt>
                <c:pt idx="2">
                  <c:v>4.63</c:v>
                </c:pt>
                <c:pt idx="3">
                  <c:v>#N/A</c:v>
                </c:pt>
                <c:pt idx="4">
                  <c:v>4.29</c:v>
                </c:pt>
                <c:pt idx="5">
                  <c:v>#N/A</c:v>
                </c:pt>
                <c:pt idx="6">
                  <c:v>#N/A</c:v>
                </c:pt>
                <c:pt idx="7">
                  <c:v>1.18</c:v>
                </c:pt>
                <c:pt idx="8">
                  <c:v>#N/A</c:v>
                </c:pt>
                <c:pt idx="9">
                  <c:v>14.17</c:v>
                </c:pt>
              </c:numCache>
            </c:numRef>
          </c:val>
          <c:extLst>
            <c:ext xmlns:c16="http://schemas.microsoft.com/office/drawing/2014/chart" uri="{C3380CC4-5D6E-409C-BE32-E72D297353CC}">
              <c16:uniqueId val="{00000008-42E8-49B8-B72A-9FA573D0AE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17.18</c:v>
                </c:pt>
                <c:pt idx="2">
                  <c:v>#N/A</c:v>
                </c:pt>
                <c:pt idx="3">
                  <c:v>16.89</c:v>
                </c:pt>
                <c:pt idx="4">
                  <c:v>#N/A</c:v>
                </c:pt>
                <c:pt idx="5">
                  <c:v>17.12</c:v>
                </c:pt>
                <c:pt idx="6">
                  <c:v>#N/A</c:v>
                </c:pt>
                <c:pt idx="7">
                  <c:v>17.12</c:v>
                </c:pt>
                <c:pt idx="8">
                  <c:v>#N/A</c:v>
                </c:pt>
                <c:pt idx="9">
                  <c:v>16.45</c:v>
                </c:pt>
              </c:numCache>
            </c:numRef>
          </c:val>
          <c:extLst>
            <c:ext xmlns:c16="http://schemas.microsoft.com/office/drawing/2014/chart" uri="{C3380CC4-5D6E-409C-BE32-E72D297353CC}">
              <c16:uniqueId val="{00000009-42E8-49B8-B72A-9FA573D0AE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2485</c:v>
                </c:pt>
                <c:pt idx="5">
                  <c:v>2482</c:v>
                </c:pt>
                <c:pt idx="8">
                  <c:v>2504</c:v>
                </c:pt>
                <c:pt idx="11">
                  <c:v>2493</c:v>
                </c:pt>
                <c:pt idx="14">
                  <c:v>2503</c:v>
                </c:pt>
              </c:numCache>
            </c:numRef>
          </c:val>
          <c:extLst>
            <c:ext xmlns:c16="http://schemas.microsoft.com/office/drawing/2014/chart" uri="{C3380CC4-5D6E-409C-BE32-E72D297353CC}">
              <c16:uniqueId val="{00000000-7EE3-40CB-91F2-B839B64E38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7EE3-40CB-91F2-B839B64E38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E3-40CB-91F2-B839B64E38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273</c:v>
                </c:pt>
                <c:pt idx="3">
                  <c:v>178</c:v>
                </c:pt>
                <c:pt idx="6">
                  <c:v>115</c:v>
                </c:pt>
                <c:pt idx="9">
                  <c:v>99</c:v>
                </c:pt>
                <c:pt idx="12">
                  <c:v>116</c:v>
                </c:pt>
              </c:numCache>
            </c:numRef>
          </c:val>
          <c:extLst>
            <c:ext xmlns:c16="http://schemas.microsoft.com/office/drawing/2014/chart" uri="{C3380CC4-5D6E-409C-BE32-E72D297353CC}">
              <c16:uniqueId val="{00000003-7EE3-40CB-91F2-B839B64E38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859</c:v>
                </c:pt>
                <c:pt idx="3">
                  <c:v>845</c:v>
                </c:pt>
                <c:pt idx="6">
                  <c:v>922</c:v>
                </c:pt>
                <c:pt idx="9">
                  <c:v>912</c:v>
                </c:pt>
                <c:pt idx="12">
                  <c:v>940</c:v>
                </c:pt>
              </c:numCache>
            </c:numRef>
          </c:val>
          <c:extLst>
            <c:ext xmlns:c16="http://schemas.microsoft.com/office/drawing/2014/chart" uri="{C3380CC4-5D6E-409C-BE32-E72D297353CC}">
              <c16:uniqueId val="{00000004-7EE3-40CB-91F2-B839B64E38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E3-40CB-91F2-B839B64E38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E3-40CB-91F2-B839B64E38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2016</c:v>
                </c:pt>
                <c:pt idx="3">
                  <c:v>1921</c:v>
                </c:pt>
                <c:pt idx="6">
                  <c:v>1838</c:v>
                </c:pt>
                <c:pt idx="9">
                  <c:v>1878</c:v>
                </c:pt>
                <c:pt idx="12">
                  <c:v>2046</c:v>
                </c:pt>
              </c:numCache>
            </c:numRef>
          </c:val>
          <c:extLst>
            <c:ext xmlns:c16="http://schemas.microsoft.com/office/drawing/2014/chart" uri="{C3380CC4-5D6E-409C-BE32-E72D297353CC}">
              <c16:uniqueId val="{00000007-7EE3-40CB-91F2-B839B64E38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663</c:v>
                </c:pt>
                <c:pt idx="2">
                  <c:v>#N/A</c:v>
                </c:pt>
                <c:pt idx="3">
                  <c:v>#N/A</c:v>
                </c:pt>
                <c:pt idx="4">
                  <c:v>462</c:v>
                </c:pt>
                <c:pt idx="5">
                  <c:v>#N/A</c:v>
                </c:pt>
                <c:pt idx="6">
                  <c:v>#N/A</c:v>
                </c:pt>
                <c:pt idx="7">
                  <c:v>371</c:v>
                </c:pt>
                <c:pt idx="8">
                  <c:v>#N/A</c:v>
                </c:pt>
                <c:pt idx="9">
                  <c:v>#N/A</c:v>
                </c:pt>
                <c:pt idx="10">
                  <c:v>397</c:v>
                </c:pt>
                <c:pt idx="11">
                  <c:v>#N/A</c:v>
                </c:pt>
                <c:pt idx="12">
                  <c:v>#N/A</c:v>
                </c:pt>
                <c:pt idx="13">
                  <c:v>599</c:v>
                </c:pt>
                <c:pt idx="14">
                  <c:v>#N/A</c:v>
                </c:pt>
              </c:numCache>
            </c:numRef>
          </c:val>
          <c:smooth val="0"/>
          <c:extLst>
            <c:ext xmlns:c16="http://schemas.microsoft.com/office/drawing/2014/chart" uri="{C3380CC4-5D6E-409C-BE32-E72D297353CC}">
              <c16:uniqueId val="{00000008-7EE3-40CB-91F2-B839B64E38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26767</c:v>
                </c:pt>
                <c:pt idx="5">
                  <c:v>26401</c:v>
                </c:pt>
                <c:pt idx="8">
                  <c:v>26307</c:v>
                </c:pt>
                <c:pt idx="11">
                  <c:v>26264</c:v>
                </c:pt>
                <c:pt idx="14">
                  <c:v>25705</c:v>
                </c:pt>
              </c:numCache>
            </c:numRef>
          </c:val>
          <c:extLst>
            <c:ext xmlns:c16="http://schemas.microsoft.com/office/drawing/2014/chart" uri="{C3380CC4-5D6E-409C-BE32-E72D297353CC}">
              <c16:uniqueId val="{00000000-DC12-40AD-9843-60CA12B324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5493</c:v>
                </c:pt>
                <c:pt idx="5">
                  <c:v>5122</c:v>
                </c:pt>
                <c:pt idx="8">
                  <c:v>4907</c:v>
                </c:pt>
                <c:pt idx="11">
                  <c:v>4648</c:v>
                </c:pt>
                <c:pt idx="14">
                  <c:v>4476</c:v>
                </c:pt>
              </c:numCache>
            </c:numRef>
          </c:val>
          <c:extLst>
            <c:ext xmlns:c16="http://schemas.microsoft.com/office/drawing/2014/chart" uri="{C3380CC4-5D6E-409C-BE32-E72D297353CC}">
              <c16:uniqueId val="{00000001-DC12-40AD-9843-60CA12B324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3456</c:v>
                </c:pt>
                <c:pt idx="5">
                  <c:v>3909</c:v>
                </c:pt>
                <c:pt idx="8">
                  <c:v>4309</c:v>
                </c:pt>
                <c:pt idx="11">
                  <c:v>4458</c:v>
                </c:pt>
                <c:pt idx="14">
                  <c:v>5496</c:v>
                </c:pt>
              </c:numCache>
            </c:numRef>
          </c:val>
          <c:extLst>
            <c:ext xmlns:c16="http://schemas.microsoft.com/office/drawing/2014/chart" uri="{C3380CC4-5D6E-409C-BE32-E72D297353CC}">
              <c16:uniqueId val="{00000002-DC12-40AD-9843-60CA12B324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2-40AD-9843-60CA12B324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2-40AD-9843-60CA12B324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101</c:v>
                </c:pt>
                <c:pt idx="3">
                  <c:v>22</c:v>
                </c:pt>
                <c:pt idx="6">
                  <c:v>0</c:v>
                </c:pt>
                <c:pt idx="9">
                  <c:v>0</c:v>
                </c:pt>
                <c:pt idx="12">
                  <c:v>0</c:v>
                </c:pt>
              </c:numCache>
            </c:numRef>
          </c:val>
          <c:extLst>
            <c:ext xmlns:c16="http://schemas.microsoft.com/office/drawing/2014/chart" uri="{C3380CC4-5D6E-409C-BE32-E72D297353CC}">
              <c16:uniqueId val="{00000005-DC12-40AD-9843-60CA12B324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2648</c:v>
                </c:pt>
                <c:pt idx="3">
                  <c:v>2723</c:v>
                </c:pt>
                <c:pt idx="6">
                  <c:v>2622</c:v>
                </c:pt>
                <c:pt idx="9">
                  <c:v>2625</c:v>
                </c:pt>
                <c:pt idx="12">
                  <c:v>2839</c:v>
                </c:pt>
              </c:numCache>
            </c:numRef>
          </c:val>
          <c:extLst>
            <c:ext xmlns:c16="http://schemas.microsoft.com/office/drawing/2014/chart" uri="{C3380CC4-5D6E-409C-BE32-E72D297353CC}">
              <c16:uniqueId val="{00000006-DC12-40AD-9843-60CA12B324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643</c:v>
                </c:pt>
                <c:pt idx="3">
                  <c:v>706</c:v>
                </c:pt>
                <c:pt idx="6">
                  <c:v>758</c:v>
                </c:pt>
                <c:pt idx="9">
                  <c:v>799</c:v>
                </c:pt>
                <c:pt idx="12">
                  <c:v>815</c:v>
                </c:pt>
              </c:numCache>
            </c:numRef>
          </c:val>
          <c:extLst>
            <c:ext xmlns:c16="http://schemas.microsoft.com/office/drawing/2014/chart" uri="{C3380CC4-5D6E-409C-BE32-E72D297353CC}">
              <c16:uniqueId val="{00000007-DC12-40AD-9843-60CA12B324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12279</c:v>
                </c:pt>
                <c:pt idx="3">
                  <c:v>11509</c:v>
                </c:pt>
                <c:pt idx="6">
                  <c:v>11090</c:v>
                </c:pt>
                <c:pt idx="9">
                  <c:v>10579</c:v>
                </c:pt>
                <c:pt idx="12">
                  <c:v>10306</c:v>
                </c:pt>
              </c:numCache>
            </c:numRef>
          </c:val>
          <c:extLst>
            <c:ext xmlns:c16="http://schemas.microsoft.com/office/drawing/2014/chart" uri="{C3380CC4-5D6E-409C-BE32-E72D297353CC}">
              <c16:uniqueId val="{00000008-DC12-40AD-9843-60CA12B324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626</c:v>
                </c:pt>
                <c:pt idx="3">
                  <c:v>302</c:v>
                </c:pt>
                <c:pt idx="6">
                  <c:v>378</c:v>
                </c:pt>
                <c:pt idx="9">
                  <c:v>383</c:v>
                </c:pt>
                <c:pt idx="12">
                  <c:v>328</c:v>
                </c:pt>
              </c:numCache>
            </c:numRef>
          </c:val>
          <c:extLst>
            <c:ext xmlns:c16="http://schemas.microsoft.com/office/drawing/2014/chart" uri="{C3380CC4-5D6E-409C-BE32-E72D297353CC}">
              <c16:uniqueId val="{00000009-DC12-40AD-9843-60CA12B324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18899</c:v>
                </c:pt>
                <c:pt idx="3">
                  <c:v>19183</c:v>
                </c:pt>
                <c:pt idx="6">
                  <c:v>19639</c:v>
                </c:pt>
                <c:pt idx="9">
                  <c:v>22359</c:v>
                </c:pt>
                <c:pt idx="12">
                  <c:v>23389</c:v>
                </c:pt>
              </c:numCache>
            </c:numRef>
          </c:val>
          <c:extLst>
            <c:ext xmlns:c16="http://schemas.microsoft.com/office/drawing/2014/chart" uri="{C3380CC4-5D6E-409C-BE32-E72D297353CC}">
              <c16:uniqueId val="{0000000A-DC12-40AD-9843-60CA12B324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1376</c:v>
                </c:pt>
                <c:pt idx="11">
                  <c:v>#N/A</c:v>
                </c:pt>
                <c:pt idx="12">
                  <c:v>#N/A</c:v>
                </c:pt>
                <c:pt idx="13">
                  <c:v>1999</c:v>
                </c:pt>
                <c:pt idx="14">
                  <c:v>#N/A</c:v>
                </c:pt>
              </c:numCache>
            </c:numRef>
          </c:val>
          <c:smooth val="0"/>
          <c:extLst>
            <c:ext xmlns:c16="http://schemas.microsoft.com/office/drawing/2014/chart" uri="{C3380CC4-5D6E-409C-BE32-E72D297353CC}">
              <c16:uniqueId val="{0000000B-DC12-40AD-9843-60CA12B324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2253</c:v>
                </c:pt>
                <c:pt idx="1">
                  <c:v>2073</c:v>
                </c:pt>
                <c:pt idx="2">
                  <c:v>2311</c:v>
                </c:pt>
              </c:numCache>
            </c:numRef>
          </c:val>
          <c:extLst>
            <c:ext xmlns:c16="http://schemas.microsoft.com/office/drawing/2014/chart" uri="{C3380CC4-5D6E-409C-BE32-E72D297353CC}">
              <c16:uniqueId val="{00000000-0645-4121-9D54-FEE2713C99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524</c:v>
                </c:pt>
              </c:numCache>
            </c:numRef>
          </c:val>
          <c:extLst>
            <c:ext xmlns:c16="http://schemas.microsoft.com/office/drawing/2014/chart" uri="{C3380CC4-5D6E-409C-BE32-E72D297353CC}">
              <c16:uniqueId val="{00000001-0645-4121-9D54-FEE2713C99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1337</c:v>
                </c:pt>
                <c:pt idx="1">
                  <c:v>1361</c:v>
                </c:pt>
                <c:pt idx="2">
                  <c:v>1374</c:v>
                </c:pt>
              </c:numCache>
            </c:numRef>
          </c:val>
          <c:extLst>
            <c:ext xmlns:c16="http://schemas.microsoft.com/office/drawing/2014/chart" uri="{C3380CC4-5D6E-409C-BE32-E72D297353CC}">
              <c16:uniqueId val="{00000002-0645-4121-9D54-FEE2713C99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{7A595576-3BC9-494A-8081-85F8AD3783CD}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F3-4ACA-BF6F-D8E5AB9783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{821257BB-36B6-4CC3-9801-8C68BD64C63C}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F3-4ACA-BF6F-D8E5AB9783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{4168F835-5505-4D7F-A3E4-A785420FE433}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F3-4ACA-BF6F-D8E5AB9783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{67259C72-D03A-403C-971A-35CD4B0D9328}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F3-4ACA-BF6F-D8E5AB9783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{6491E0AE-06E7-4481-9501-A31D1F1C7727}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F3-4ACA-BF6F-D8E5AB9783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{1F205A7C-1C6C-40A7-B6A7-6017F6484B4F}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F3-4ACA-BF6F-D8E5AB9783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{B62BB051-CDEF-49EC-A56E-6BF95C125240}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F3-4ACA-BF6F-D8E5AB9783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{DE93F4BF-BEB6-48A3-B493-1BEDD8CA972E}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F3-4ACA-BF6F-D8E5AB9783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{623CFDEC-2CF8-4565-9CD3-627102F3B588}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F3-4ACA-BF6F-D8E5AB9783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66.400000000000006</c:v>
                </c:pt>
                <c:pt idx="16">
                  <c:v>66.8</c:v>
                </c:pt>
                <c:pt idx="24">
                  <c:v>66.2</c:v>
                </c:pt>
                <c:pt idx="32">
                  <c:v>60.9</c:v>
                </c:pt>
              </c:numCache>
            </c:numRef>
          </c:xVal>
          <c:yVal>
            <c:numRef>
              <c:f>公会計指標分析・財政指標組合せ分析表!$BP$51:$DC$51</c:f>
              <c:numCache>
                <c:formatCode>#,##0.0;"▲ "#,##0.0</c:formatCode>
                <c:ptCount val="40"/>
                <c:pt idx="24">
                  <c:v>10.3</c:v>
                </c:pt>
                <c:pt idx="32">
                  <c:v>14.2</c:v>
                </c:pt>
              </c:numCache>
            </c:numRef>
          </c:yVal>
          <c:smooth val="0"/>
          <c:extLst>
            <c:ext xmlns:c16="http://schemas.microsoft.com/office/drawing/2014/chart" uri="{C3380CC4-5D6E-409C-BE32-E72D297353CC}">
              <c16:uniqueId val="{00000009-09F3-4ACA-BF6F-D8E5AB9783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{B95B97FE-37AD-4BD4-907B-162AC13F413F}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F3-4ACA-BF6F-D8E5AB9783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{4C85FE1C-5903-40AA-BF0B-FC9DFF991568}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F3-4ACA-BF6F-D8E5AB9783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{B51FB8FB-E946-472B-B676-801AA7BB5BD4}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F3-4ACA-BF6F-D8E5AB9783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{1880E782-C4D7-4A4B-A3B9-7C1A5C20E0CF}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F3-4ACA-BF6F-D8E5AB9783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{C4F985C6-94A6-4B31-BAD9-B493F0E6BDE4}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F3-4ACA-BF6F-D8E5AB9783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{6DDD27FB-88C8-4E71-8447-C078C8F4F996}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F3-4ACA-BF6F-D8E5AB978329}"/>
                </c:ext>
              </c:extLst>
            </c:dLbl>
            <c:dLbl>
              <c:idx val="16"/>
              <c:layout>
                <c:manualLayout>
                  <c:x val="-2.2781639268639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{079AB6D7-B71E-4C79-AACC-93AC8888674C}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F3-4ACA-BF6F-D8E5AB978329}"/>
                </c:ext>
              </c:extLst>
            </c:dLbl>
            <c:dLbl>
              <c:idx val="24"/>
              <c:layout>
                <c:manualLayout>
                  <c:x val="-4.1249862031829218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{8447A4C6-B534-4167-A12F-D8B2A3293625}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F3-4ACA-BF6F-D8E5AB9783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{2E896D94-2267-4B9E-AB2B-094A6D0CB2F4}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F3-4ACA-BF6F-D8E5AB9783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09F3-4ACA-BF6F-D8E5AB978329}"/>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{8813BB7F-A678-41EA-BED5-87467C7246C0}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272-4B06-AFC2-F17F05C49D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{BEFF2169-5407-4B70-B2F5-654E6176FC22}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72-4B06-AFC2-F17F05C49D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{3EC3CFCA-AF44-4D78-B2C2-21CFC101E9C6}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72-4B06-AFC2-F17F05C49D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{30DC948E-6155-495D-A024-8B650C1B3B8B}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72-4B06-AFC2-F17F05C49D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{0E4718FB-3727-4343-9A1D-7D81A615173F}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72-4B06-AFC2-F17F05C49DB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{04F635D6-D31C-40B4-A6FB-D1A6ECE5C57F}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272-4B06-AFC2-F17F05C49DB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{393F1699-21E5-468A-890D-46DC7A977ABD}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272-4B06-AFC2-F17F05C49DB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{1F685E48-7E5C-4A9A-A5D1-C75D0F767531}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272-4B06-AFC2-F17F05C49DB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{35F982FF-17F8-48D4-A031-9E92C0F45B2A}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272-4B06-AFC2-F17F05C49D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4.9000000000000004</c:v>
                </c:pt>
                <c:pt idx="16">
                  <c:v>3.8</c:v>
                </c:pt>
                <c:pt idx="24">
                  <c:v>3.1</c:v>
                </c:pt>
                <c:pt idx="32">
                  <c:v>3.3</c:v>
                </c:pt>
              </c:numCache>
            </c:numRef>
          </c:xVal>
          <c:yVal>
            <c:numRef>
              <c:f>公会計指標分析・財政指標組合せ分析表!$BP$73:$DC$73</c:f>
              <c:numCache>
                <c:formatCode>#,##0.0;"▲ "#,##0.0</c:formatCode>
                <c:ptCount val="40"/>
                <c:pt idx="24">
                  <c:v>10.3</c:v>
                </c:pt>
                <c:pt idx="32">
                  <c:v>14.2</c:v>
                </c:pt>
              </c:numCache>
            </c:numRef>
          </c:yVal>
          <c:smooth val="0"/>
          <c:extLst>
            <c:ext xmlns:c16="http://schemas.microsoft.com/office/drawing/2014/chart" uri="{C3380CC4-5D6E-409C-BE32-E72D297353CC}">
              <c16:uniqueId val="{00000009-7272-4B06-AFC2-F17F05C49D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{919C5DA3-F6E8-43DB-8021-E6DA6CEFAABF}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272-4B06-AFC2-F17F05C49D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{2ABF8CD4-97A5-4DD2-89FD-CA9BAE793BE3}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72-4B06-AFC2-F17F05C49D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{0457A6E1-5C0D-48D3-9192-AD1D99ABEFFB}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72-4B06-AFC2-F17F05C49D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{136A50A4-D3EE-4283-A7E9-4D8EC386C239}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72-4B06-AFC2-F17F05C49D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{61B54F70-4FE9-41F0-B73E-384E52268AF7}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72-4B06-AFC2-F17F05C49DB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{6B15F4B3-52D4-42E0-996B-32820B7DE6BE}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272-4B06-AFC2-F17F05C49DB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{62B1F52B-04E7-4841-94E2-87E15ADCA27D}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272-4B06-AFC2-F17F05C49DB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{AEF229C6-355E-4383-8E59-C9B47605C408}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272-4B06-AFC2-F17F05C49DB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{136A6E76-4D7D-4C89-8071-6697C914FDA4}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272-4B06-AFC2-F17F05C49D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7272-4B06-AFC2-F17F05C49DBF}"/>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D89E8C0-8D53-4BBD-A58D-35F9333F5FB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250C86D-F6ED-4FCC-BA00-4AEAA64EBFE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実質公債費比率については、令和３年度の数値（３ヶ年平均）で</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これは、普通交付税の増などにより分母となる標準財政規模が</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の増となったものの、分子についても一般会計において新たに市債の償還を開始したことにより元利償還金が</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の増となるなど、分子の増加率が分母の増加率を上回ったことで、単年度比率が悪化したことによるものである。今後も、新規事業に伴う起債発行の抑制などにより、公債費負担の増加を抑制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公営企業の地方債の償還が順調に進んでいるものの、庁舎施設整備事業などに係る地方債の借入に伴い地方債現在高が大幅な増となったことから、将来負担額が充当可能財源等を上回り、将来負担比率は</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となった。	</a:t>
          </a:r>
        </a:p>
        <a:p>
          <a:r>
            <a:rPr kumimoji="1" lang="ja-JP" altLang="en-US" sz="1400">
              <a:latin typeface="ＭＳ ゴシック" pitchFamily="49" charset="-128"/>
              <a:ea typeface="ＭＳ ゴシック" pitchFamily="49" charset="-128"/>
            </a:rPr>
            <a:t>　令和４年度以降においても公共施設の整備等で起債を発行する予定ではあるが、後年度の負担を少しでも軽減できるよう、引き続き見積合わせの方法を用いるなどして低利での借入を実行することに加え、新規事業の実施について精査を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財政調整基金において、庁舎施設整備事業に充当するために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百万円を取り崩したものの、令和２年度決算で生じた剰余金のうち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また、減債基金についても、公債費に係る将来世代の負担軽減を図るため、普通交付税にて算入された臨時財政対策債償還基金費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百万円及び前年度剰余金の一部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各基金について、今後、計画的に積み立てていく。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柏原市ふるさと基金：寄附を通じて、様々な人々が参加できる、夢のある地域社会の実現を目指す。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柏原市老人福祉基金：老人福祉の向上を図る。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柏原市文化・スポーツ国際交流基金：国際化時代にふさわしい文化及びスポーツの振興に寄与し、国際理解を深める。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柏原市公園等整備事業基金：公園、広場及び緑地の整備事業を推進する。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柏原市ふるさと創生事業基金：ふるさと創生事業を推進する。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柏原市ふるさと基金：条例に基づく運用利子及び指定寄附金の積立による。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柏原市公園等整備事業基金：条例に基づく運用利子の積立による。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柏原市ふるさと基金：寄附者の意向に沿った事業に活用していく。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庁舎施設整備事業に充当するために基金の取崩しをおこなったものの、条例に基づき歳計剰余金及び運用利子を積み立てたため、増となった。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病院事業会計繰出金等の財源として多額の取崩しが見込まれるため減少していく。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公債費に係る将来世代の負担軽減を図るため、臨時財政対策基金費及び前年度剰余金の一部などを積み立てたため、増なった。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類似団体より高い水準</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であったが、本庁舎建替え事業など老朽化施設への対策を講じたことで令和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年度は類似団体を下回った。</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月に作成された公共施設等総合管理計画及び</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年後の社会を見据えた基本デザイン案において、全ての公共施設の再編整備として、延べ床面積の総量を</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％縮減する目標を定めており、公共施設等の維持管理や再編整備を適切に進める。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月に策定した公有財産活用基本方針を踏まえ、余裕のある公共施設等について、庁内活用や民間への貸付、売却等の検討を進め、公共施設の量、コスト、サービスの最適化に取り組む。</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90964</xdr:rowOff>
    </xdr:from>
    <xdr:to>
      <xdr:col>23</xdr:col>
      <xdr:colOff>136525</xdr:colOff>
      <xdr:row>31</xdr:row>
      <xdr:rowOff>21114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113841</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85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62547</xdr:rowOff>
    </xdr:from>
    <xdr:to>
      <xdr:col>19</xdr:col>
      <xdr:colOff>187325</xdr:colOff>
      <xdr:row>31</xdr:row>
      <xdr:rowOff>164147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141764</xdr:rowOff>
    </xdr:from>
    <xdr:to>
      <xdr:col>23</xdr:col>
      <xdr:colOff>85725</xdr:colOff>
      <xdr:row>31</xdr:row>
      <xdr:rowOff>113347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6056789"/>
          <a:ext cx="711200" cy="14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113347</xdr:rowOff>
    </xdr:from>
    <xdr:to>
      <xdr:col>19</xdr:col>
      <xdr:colOff>136525</xdr:colOff>
      <xdr:row>31</xdr:row>
      <xdr:rowOff>129540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6199822"/>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129540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20522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35560</xdr:rowOff>
    </xdr:from>
    <xdr:to>
      <xdr:col>7</xdr:col>
      <xdr:colOff>187325</xdr:colOff>
      <xdr:row>31</xdr:row>
      <xdr:rowOff>137160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86360</xdr:rowOff>
    </xdr:from>
    <xdr:to>
      <xdr:col>11</xdr:col>
      <xdr:colOff>136525</xdr:colOff>
      <xdr:row>31</xdr:row>
      <xdr:rowOff>118745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17283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155274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128287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庁舎施設整備事業に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地方債残高が大幅な増となったことから、将来負担額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、類似団体と比べると高くなっている。今後の公共施設等の再編整備事業の進展によっては、施設再編に伴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多額の地方債発行が見込まれるため、他の経常経費の精査を行いつつ、借入条件の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精査や他の地方債の新規発行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を抑制することで公債費の急激な増加の抑制に努める。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79048</xdr:rowOff>
    </xdr:from>
    <xdr:to>
      <xdr:col>76</xdr:col>
      <xdr:colOff>73025</xdr:colOff>
      <xdr:row>32</xdr:row>
      <xdr:rowOff>9198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61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57475</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614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110390</xdr:rowOff>
    </xdr:from>
    <xdr:to>
      <xdr:col>72</xdr:col>
      <xdr:colOff>123825</xdr:colOff>
      <xdr:row>33</xdr:row>
      <xdr:rowOff>40540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63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129848</xdr:rowOff>
    </xdr:from>
    <xdr:to>
      <xdr:col>76</xdr:col>
      <xdr:colOff>22225</xdr:colOff>
      <xdr:row>32</xdr:row>
      <xdr:rowOff>161190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6216323"/>
          <a:ext cx="711200" cy="2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85870</xdr:rowOff>
    </xdr:from>
    <xdr:to>
      <xdr:col>68</xdr:col>
      <xdr:colOff>123825</xdr:colOff>
      <xdr:row>33</xdr:row>
      <xdr:rowOff>16020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63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136670</xdr:rowOff>
    </xdr:from>
    <xdr:to>
      <xdr:col>72</xdr:col>
      <xdr:colOff>73025</xdr:colOff>
      <xdr:row>32</xdr:row>
      <xdr:rowOff>161190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6394595"/>
          <a:ext cx="762000" cy="2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153688</xdr:rowOff>
    </xdr:from>
    <xdr:to>
      <xdr:col>64</xdr:col>
      <xdr:colOff>123825</xdr:colOff>
      <xdr:row>32</xdr:row>
      <xdr:rowOff>83838</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62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33038</xdr:rowOff>
    </xdr:from>
    <xdr:to>
      <xdr:col>68</xdr:col>
      <xdr:colOff>73025</xdr:colOff>
      <xdr:row>32</xdr:row>
      <xdr:rowOff>136670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6290963"/>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96203</xdr:rowOff>
    </xdr:from>
    <xdr:to>
      <xdr:col>60</xdr:col>
      <xdr:colOff>123825</xdr:colOff>
      <xdr:row>33</xdr:row>
      <xdr:rowOff>26353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63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33038</xdr:rowOff>
    </xdr:from>
    <xdr:to>
      <xdr:col>64</xdr:col>
      <xdr:colOff>73025</xdr:colOff>
      <xdr:row>32</xdr:row>
      <xdr:rowOff>147003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6290963"/>
          <a:ext cx="762000" cy="1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31667</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64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7147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64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74965</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63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17480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6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13987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41910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05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925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696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58057</xdr:rowOff>
    </xdr:from>
    <xdr:to>
      <xdr:col>6</xdr:col>
      <xdr:colOff>38100</xdr:colOff>
      <xdr:row>38</xdr:row>
      <xdr:rowOff>159657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108857</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239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150784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47117</xdr:rowOff>
    </xdr:from>
    <xdr:to>
      <xdr:col>55</xdr:col>
      <xdr:colOff>50800</xdr:colOff>
      <xdr:row>41</xdr:row>
      <xdr:rowOff>148717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133494</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48146</xdr:rowOff>
    </xdr:from>
    <xdr:to>
      <xdr:col>50</xdr:col>
      <xdr:colOff>165100</xdr:colOff>
      <xdr:row>41</xdr:row>
      <xdr:rowOff>149746</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97917</xdr:rowOff>
    </xdr:from>
    <xdr:to>
      <xdr:col>55</xdr:col>
      <xdr:colOff>0</xdr:colOff>
      <xdr:row>41</xdr:row>
      <xdr:rowOff>98946</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2736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49175</xdr:rowOff>
    </xdr:from>
    <xdr:to>
      <xdr:col>46</xdr:col>
      <xdr:colOff>38100</xdr:colOff>
      <xdr:row>41</xdr:row>
      <xdr:rowOff>150775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98946</xdr:rowOff>
    </xdr:from>
    <xdr:to>
      <xdr:col>50</xdr:col>
      <xdr:colOff>114300</xdr:colOff>
      <xdr:row>41</xdr:row>
      <xdr:rowOff>99975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2839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50584</xdr:rowOff>
    </xdr:from>
    <xdr:to>
      <xdr:col>41</xdr:col>
      <xdr:colOff>101600</xdr:colOff>
      <xdr:row>41</xdr:row>
      <xdr:rowOff>152184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99975</xdr:rowOff>
    </xdr:from>
    <xdr:to>
      <xdr:col>45</xdr:col>
      <xdr:colOff>177800</xdr:colOff>
      <xdr:row>41</xdr:row>
      <xdr:rowOff>101384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2942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51574</xdr:rowOff>
    </xdr:from>
    <xdr:to>
      <xdr:col>36</xdr:col>
      <xdr:colOff>165100</xdr:colOff>
      <xdr:row>41</xdr:row>
      <xdr:rowOff>153174</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101384</xdr:rowOff>
    </xdr:from>
    <xdr:to>
      <xdr:col>41</xdr:col>
      <xdr:colOff>50800</xdr:colOff>
      <xdr:row>41</xdr:row>
      <xdr:rowOff>102374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3083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140873</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141902</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143311</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7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144301</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7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115405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168003</xdr:rowOff>
    </xdr:from>
    <xdr:to>
      <xdr:col>20</xdr:col>
      <xdr:colOff>38100</xdr:colOff>
      <xdr:row>63</xdr:row>
      <xdr:rowOff>98153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16328</xdr:rowOff>
    </xdr:from>
    <xdr:to>
      <xdr:col>24</xdr:col>
      <xdr:colOff>63500</xdr:colOff>
      <xdr:row>63</xdr:row>
      <xdr:rowOff>47353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8176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52070</xdr:rowOff>
    </xdr:from>
    <xdr:to>
      <xdr:col>15</xdr:col>
      <xdr:colOff>101600</xdr:colOff>
      <xdr:row>63</xdr:row>
      <xdr:rowOff>153670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47353</xdr:rowOff>
    </xdr:from>
    <xdr:to>
      <xdr:col>19</xdr:col>
      <xdr:colOff>177800</xdr:colOff>
      <xdr:row>63</xdr:row>
      <xdr:rowOff>102870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8487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65133</xdr:rowOff>
    </xdr:from>
    <xdr:to>
      <xdr:col>10</xdr:col>
      <xdr:colOff>165100</xdr:colOff>
      <xdr:row>63</xdr:row>
      <xdr:rowOff>166733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102870</xdr:rowOff>
    </xdr:from>
    <xdr:to>
      <xdr:col>15</xdr:col>
      <xdr:colOff>50800</xdr:colOff>
      <xdr:row>63</xdr:row>
      <xdr:rowOff>115933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117384</xdr:rowOff>
    </xdr:from>
    <xdr:to>
      <xdr:col>6</xdr:col>
      <xdr:colOff>38100</xdr:colOff>
      <xdr:row>64</xdr:row>
      <xdr:rowOff>47534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115933</xdr:rowOff>
    </xdr:from>
    <xdr:to>
      <xdr:col>10</xdr:col>
      <xdr:colOff>114300</xdr:colOff>
      <xdr:row>63</xdr:row>
      <xdr:rowOff>168184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9172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89280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144797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157860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38661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137364</xdr:rowOff>
    </xdr:from>
    <xdr:to>
      <xdr:col>55</xdr:col>
      <xdr:colOff>50800</xdr:colOff>
      <xdr:row>64</xdr:row>
      <xdr:rowOff>67514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52291</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139635</xdr:rowOff>
    </xdr:from>
    <xdr:to>
      <xdr:col>50</xdr:col>
      <xdr:colOff>165100</xdr:colOff>
      <xdr:row>64</xdr:row>
      <xdr:rowOff>69785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16714</xdr:rowOff>
    </xdr:from>
    <xdr:to>
      <xdr:col>55</xdr:col>
      <xdr:colOff>0</xdr:colOff>
      <xdr:row>64</xdr:row>
      <xdr:rowOff>18985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89514"/>
          <a:ext cx="8382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142666</xdr:rowOff>
    </xdr:from>
    <xdr:to>
      <xdr:col>46</xdr:col>
      <xdr:colOff>38100</xdr:colOff>
      <xdr:row>64</xdr:row>
      <xdr:rowOff>72816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4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18985</xdr:rowOff>
    </xdr:from>
    <xdr:to>
      <xdr:col>50</xdr:col>
      <xdr:colOff>114300</xdr:colOff>
      <xdr:row>64</xdr:row>
      <xdr:rowOff>22016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91785"/>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144041</xdr:rowOff>
    </xdr:from>
    <xdr:to>
      <xdr:col>41</xdr:col>
      <xdr:colOff>101600</xdr:colOff>
      <xdr:row>64</xdr:row>
      <xdr:rowOff>74191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22016</xdr:rowOff>
    </xdr:from>
    <xdr:to>
      <xdr:col>45</xdr:col>
      <xdr:colOff>177800</xdr:colOff>
      <xdr:row>64</xdr:row>
      <xdr:rowOff>23391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94816"/>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166419</xdr:rowOff>
    </xdr:from>
    <xdr:to>
      <xdr:col>36</xdr:col>
      <xdr:colOff>165100</xdr:colOff>
      <xdr:row>64</xdr:row>
      <xdr:rowOff>96569</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23391</xdr:rowOff>
    </xdr:from>
    <xdr:to>
      <xdr:col>41</xdr:col>
      <xdr:colOff>50800</xdr:colOff>
      <xdr:row>64</xdr:row>
      <xdr:rowOff>45769</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96191"/>
          <a:ext cx="889000"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60912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3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63943</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65318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87696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1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100-000042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100-000044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100-000046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95885</xdr:rowOff>
    </xdr:from>
    <xdr:to>
      <xdr:col>85</xdr:col>
      <xdr:colOff>177800</xdr:colOff>
      <xdr:row>36</xdr:row>
      <xdr:rowOff>26035</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118762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100-000052010000}"/>
            </a:ext>
          </a:extLst>
        </xdr:cNvPr>
        <xdr:cNvSpPr txBox="1"/>
      </xdr:nvSpPr>
      <xdr:spPr>
        <a:xfrm>
          <a:off x="16357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35</xdr:row>
      <xdr:rowOff>154305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5481300" y="61474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88265</xdr:rowOff>
    </xdr:from>
    <xdr:to>
      <xdr:col>76</xdr:col>
      <xdr:colOff>165100</xdr:colOff>
      <xdr:row>42</xdr:row>
      <xdr:rowOff>18415</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4541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41</xdr:row>
      <xdr:rowOff>139065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4592300" y="6155055"/>
          <a:ext cx="8890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97790</xdr:rowOff>
    </xdr:from>
    <xdr:to>
      <xdr:col>72</xdr:col>
      <xdr:colOff>38100</xdr:colOff>
      <xdr:row>42</xdr:row>
      <xdr:rowOff>27940</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365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139065</xdr:rowOff>
    </xdr:from>
    <xdr:to>
      <xdr:col>76</xdr:col>
      <xdr:colOff>114300</xdr:colOff>
      <xdr:row>41</xdr:row>
      <xdr:rowOff>148590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3703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88265</xdr:rowOff>
    </xdr:from>
    <xdr:to>
      <xdr:col>67</xdr:col>
      <xdr:colOff>101600</xdr:colOff>
      <xdr:row>42</xdr:row>
      <xdr:rowOff>18415</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2763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139065</xdr:rowOff>
    </xdr:from>
    <xdr:to>
      <xdr:col>71</xdr:col>
      <xdr:colOff>177800</xdr:colOff>
      <xdr:row>41</xdr:row>
      <xdr:rowOff>148590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814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9542</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4389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19067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3500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9542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2611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1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100-00007B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100-00007D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100-00007F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105427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100-00008B010000}"/>
            </a:ext>
          </a:extLst>
        </xdr:cNvPr>
        <xdr:cNvSpPr txBox="1"/>
      </xdr:nvSpPr>
      <xdr:spPr>
        <a:xfrm>
          <a:off x="22199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137160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21323300" y="681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154940</xdr:rowOff>
    </xdr:from>
    <xdr:to>
      <xdr:col>107</xdr:col>
      <xdr:colOff>101600</xdr:colOff>
      <xdr:row>40</xdr:row>
      <xdr:rowOff>85090</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40</xdr:row>
      <xdr:rowOff>34290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20434300" y="6823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34290</xdr:rowOff>
    </xdr:from>
    <xdr:to>
      <xdr:col>107</xdr:col>
      <xdr:colOff>50800</xdr:colOff>
      <xdr:row>40</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9545300" y="689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158750</xdr:rowOff>
    </xdr:from>
    <xdr:to>
      <xdr:col>98</xdr:col>
      <xdr:colOff>38100</xdr:colOff>
      <xdr:row>40</xdr:row>
      <xdr:rowOff>88900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8605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38100</xdr:rowOff>
    </xdr:from>
    <xdr:to>
      <xdr:col>102</xdr:col>
      <xdr:colOff>114300</xdr:colOff>
      <xdr:row>40</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656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80027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100-00009B010000}"/>
            </a:ext>
          </a:extLst>
        </xdr:cNvPr>
        <xdr:cNvSpPr txBox="1"/>
      </xdr:nvSpPr>
      <xdr:spPr>
        <a:xfrm>
          <a:off x="18421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1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100-0000B5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100-0000B701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100-0000B901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100-0000C5010000}"/>
            </a:ext>
          </a:extLst>
        </xdr:cNvPr>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61</xdr:row>
      <xdr:rowOff>139065</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5481300" y="105956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61</xdr:row>
      <xdr:rowOff>140970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4592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114935</xdr:rowOff>
    </xdr:from>
    <xdr:to>
      <xdr:col>72</xdr:col>
      <xdr:colOff>38100</xdr:colOff>
      <xdr:row>62</xdr:row>
      <xdr:rowOff>45085</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365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61</xdr:row>
      <xdr:rowOff>165735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3703300" y="105994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144780</xdr:rowOff>
    </xdr:from>
    <xdr:to>
      <xdr:col>71</xdr:col>
      <xdr:colOff>177800</xdr:colOff>
      <xdr:row>61</xdr:row>
      <xdr:rowOff>165735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814300" y="106032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100-0000D2010000}"/>
            </a:ext>
          </a:extLst>
        </xdr:cNvPr>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100-0000D301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36212</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100-0000D4010000}"/>
            </a:ext>
          </a:extLst>
        </xdr:cNvPr>
        <xdr:cNvSpPr txBox="1"/>
      </xdr:nvSpPr>
      <xdr:spPr>
        <a:xfrm>
          <a:off x="13500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100-0000D5010000}"/>
            </a:ext>
          </a:extLst>
        </xdr:cNvPr>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00000000-0008-0000-01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00000000-0008-0000-0100-0000EE01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00000000-0008-0000-0100-0000F001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00000000-0008-0000-0100-0000F201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86741</xdr:rowOff>
    </xdr:from>
    <xdr:to>
      <xdr:col>116</xdr:col>
      <xdr:colOff>114300</xdr:colOff>
      <xdr:row>63</xdr:row>
      <xdr:rowOff>16891</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21107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65168</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100-0000FE010000}"/>
            </a:ext>
          </a:extLst>
        </xdr:cNvPr>
        <xdr:cNvSpPr txBox="1"/>
      </xdr:nvSpPr>
      <xdr:spPr>
        <a:xfrm>
          <a:off x="22199600" y="106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89027</xdr:rowOff>
    </xdr:from>
    <xdr:to>
      <xdr:col>112</xdr:col>
      <xdr:colOff>38100</xdr:colOff>
      <xdr:row>63</xdr:row>
      <xdr:rowOff>19177</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21272500" y="10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137541</xdr:rowOff>
    </xdr:from>
    <xdr:to>
      <xdr:col>116</xdr:col>
      <xdr:colOff>63500</xdr:colOff>
      <xdr:row>62</xdr:row>
      <xdr:rowOff>139827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21323300" y="107674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88456</xdr:rowOff>
    </xdr:from>
    <xdr:to>
      <xdr:col>107</xdr:col>
      <xdr:colOff>101600</xdr:colOff>
      <xdr:row>63</xdr:row>
      <xdr:rowOff>18606</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0383500" y="107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139256</xdr:rowOff>
    </xdr:from>
    <xdr:to>
      <xdr:col>111</xdr:col>
      <xdr:colOff>177800</xdr:colOff>
      <xdr:row>62</xdr:row>
      <xdr:rowOff>139827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20434300" y="1076915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93790</xdr:rowOff>
    </xdr:from>
    <xdr:to>
      <xdr:col>102</xdr:col>
      <xdr:colOff>165100</xdr:colOff>
      <xdr:row>63</xdr:row>
      <xdr:rowOff>23940</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9494500" y="107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139256</xdr:rowOff>
    </xdr:from>
    <xdr:to>
      <xdr:col>107</xdr:col>
      <xdr:colOff>50800</xdr:colOff>
      <xdr:row>62</xdr:row>
      <xdr:rowOff>144590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9545300" y="1076915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100838</xdr:rowOff>
    </xdr:from>
    <xdr:to>
      <xdr:col>98</xdr:col>
      <xdr:colOff>38100</xdr:colOff>
      <xdr:row>63</xdr:row>
      <xdr:rowOff>30988</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8605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144590</xdr:rowOff>
    </xdr:from>
    <xdr:to>
      <xdr:col>102</xdr:col>
      <xdr:colOff>114300</xdr:colOff>
      <xdr:row>62</xdr:row>
      <xdr:rowOff>151638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8656300" y="10774490"/>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519" name="n_1aveValue【学校施設】&#10;一人当たり面積">
          <a:extLst>
            <a:ext uri="{FF2B5EF4-FFF2-40B4-BE49-F238E27FC236}">
              <a16:creationId xmlns:a16="http://schemas.microsoft.com/office/drawing/2014/main" id="{00000000-0008-0000-0100-000007020000}"/>
            </a:ext>
          </a:extLst>
        </xdr:cNvPr>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520" name="n_2aveValue【学校施設】&#10;一人当たり面積">
          <a:extLst>
            <a:ext uri="{FF2B5EF4-FFF2-40B4-BE49-F238E27FC236}">
              <a16:creationId xmlns:a16="http://schemas.microsoft.com/office/drawing/2014/main" id="{00000000-0008-0000-0100-000008020000}"/>
            </a:ext>
          </a:extLst>
        </xdr:cNvPr>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521" name="n_3aveValue【学校施設】&#10;一人当たり面積">
          <a:extLst>
            <a:ext uri="{FF2B5EF4-FFF2-40B4-BE49-F238E27FC236}">
              <a16:creationId xmlns:a16="http://schemas.microsoft.com/office/drawing/2014/main" id="{00000000-0008-0000-0100-000009020000}"/>
            </a:ext>
          </a:extLst>
        </xdr:cNvPr>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522" name="n_4aveValue【学校施設】&#10;一人当たり面積">
          <a:extLst>
            <a:ext uri="{FF2B5EF4-FFF2-40B4-BE49-F238E27FC236}">
              <a16:creationId xmlns:a16="http://schemas.microsoft.com/office/drawing/2014/main" id="{00000000-0008-0000-0100-00000A020000}"/>
            </a:ext>
          </a:extLst>
        </xdr:cNvPr>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10304</xdr:rowOff>
    </xdr:from>
    <xdr:ext cx="469744" cy="259045"/>
    <xdr:sp macro="" textlink="">
      <xdr:nvSpPr>
        <xdr:cNvPr id="523" name="n_1mainValue【学校施設】&#10;一人当たり面積">
          <a:extLst>
            <a:ext uri="{FF2B5EF4-FFF2-40B4-BE49-F238E27FC236}">
              <a16:creationId xmlns:a16="http://schemas.microsoft.com/office/drawing/2014/main" id="{00000000-0008-0000-0100-00000B020000}"/>
            </a:ext>
          </a:extLst>
        </xdr:cNvPr>
        <xdr:cNvSpPr txBox="1"/>
      </xdr:nvSpPr>
      <xdr:spPr>
        <a:xfrm>
          <a:off x="210757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24" name="n_2mainValue【学校施設】&#10;一人当たり面積">
          <a:extLst>
            <a:ext uri="{FF2B5EF4-FFF2-40B4-BE49-F238E27FC236}">
              <a16:creationId xmlns:a16="http://schemas.microsoft.com/office/drawing/2014/main" id="{00000000-0008-0000-0100-00000C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15067</xdr:rowOff>
    </xdr:from>
    <xdr:ext cx="469744" cy="259045"/>
    <xdr:sp macro="" textlink="">
      <xdr:nvSpPr>
        <xdr:cNvPr id="525" name="n_3mainValue【学校施設】&#10;一人当たり面積">
          <a:extLst>
            <a:ext uri="{FF2B5EF4-FFF2-40B4-BE49-F238E27FC236}">
              <a16:creationId xmlns:a16="http://schemas.microsoft.com/office/drawing/2014/main" id="{00000000-0008-0000-0100-00000D020000}"/>
            </a:ext>
          </a:extLst>
        </xdr:cNvPr>
        <xdr:cNvSpPr txBox="1"/>
      </xdr:nvSpPr>
      <xdr:spPr>
        <a:xfrm>
          <a:off x="19310427" y="1081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22115</xdr:rowOff>
    </xdr:from>
    <xdr:ext cx="469744" cy="259045"/>
    <xdr:sp macro="" textlink="">
      <xdr:nvSpPr>
        <xdr:cNvPr id="526" name="n_4mainValue【学校施設】&#10;一人当たり面積">
          <a:extLst>
            <a:ext uri="{FF2B5EF4-FFF2-40B4-BE49-F238E27FC236}">
              <a16:creationId xmlns:a16="http://schemas.microsoft.com/office/drawing/2014/main" id="{00000000-0008-0000-0100-00000E020000}"/>
            </a:ext>
          </a:extLst>
        </xdr:cNvPr>
        <xdr:cNvSpPr txBox="1"/>
      </xdr:nvSpPr>
      <xdr:spPr>
        <a:xfrm>
          <a:off x="18421427"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1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8" name="【公民館】&#10;有形固定資産減価償却率最小値テキスト">
          <a:extLst>
            <a:ext uri="{FF2B5EF4-FFF2-40B4-BE49-F238E27FC236}">
              <a16:creationId xmlns:a16="http://schemas.microsoft.com/office/drawing/2014/main" id="{00000000-0008-0000-0100-00003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70" name="【公民館】&#10;有形固定資産減価償却率最大値テキスト">
          <a:extLst>
            <a:ext uri="{FF2B5EF4-FFF2-40B4-BE49-F238E27FC236}">
              <a16:creationId xmlns:a16="http://schemas.microsoft.com/office/drawing/2014/main" id="{00000000-0008-0000-0100-00003A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100-00003C02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160655</xdr:rowOff>
    </xdr:from>
    <xdr:to>
      <xdr:col>85</xdr:col>
      <xdr:colOff>177800</xdr:colOff>
      <xdr:row>107</xdr:row>
      <xdr:rowOff>90805</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6268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139082</xdr:rowOff>
    </xdr:from>
    <xdr:ext cx="405111" cy="259045"/>
    <xdr:sp macro="" textlink="">
      <xdr:nvSpPr>
        <xdr:cNvPr id="584" name="【公民館】&#10;有形固定資産減価償却率該当値テキスト">
          <a:extLst>
            <a:ext uri="{FF2B5EF4-FFF2-40B4-BE49-F238E27FC236}">
              <a16:creationId xmlns:a16="http://schemas.microsoft.com/office/drawing/2014/main" id="{00000000-0008-0000-0100-000048020000}"/>
            </a:ext>
          </a:extLst>
        </xdr:cNvPr>
        <xdr:cNvSpPr txBox="1"/>
      </xdr:nvSpPr>
      <xdr:spPr>
        <a:xfrm>
          <a:off x="16357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40005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5481300" y="18347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454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107</xdr:row>
      <xdr:rowOff>1905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4592300" y="183013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127636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3703300" y="1826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160655</xdr:rowOff>
    </xdr:from>
    <xdr:to>
      <xdr:col>67</xdr:col>
      <xdr:colOff>101600</xdr:colOff>
      <xdr:row>106</xdr:row>
      <xdr:rowOff>90805</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276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40005</xdr:rowOff>
    </xdr:from>
    <xdr:to>
      <xdr:col>71</xdr:col>
      <xdr:colOff>177800</xdr:colOff>
      <xdr:row>106</xdr:row>
      <xdr:rowOff>87630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814300" y="1821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593" name="n_1aveValue【公民館】&#10;有形固定資産減価償却率">
          <a:extLst>
            <a:ext uri="{FF2B5EF4-FFF2-40B4-BE49-F238E27FC236}">
              <a16:creationId xmlns:a16="http://schemas.microsoft.com/office/drawing/2014/main" id="{00000000-0008-0000-0100-000051020000}"/>
            </a:ext>
          </a:extLst>
        </xdr:cNvPr>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594" name="n_2aveValue【公民館】&#10;有形固定資産減価償却率">
          <a:extLst>
            <a:ext uri="{FF2B5EF4-FFF2-40B4-BE49-F238E27FC236}">
              <a16:creationId xmlns:a16="http://schemas.microsoft.com/office/drawing/2014/main" id="{00000000-0008-0000-0100-000052020000}"/>
            </a:ext>
          </a:extLst>
        </xdr:cNvPr>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595" name="n_3aveValue【公民館】&#10;有形固定資産減価償却率">
          <a:extLst>
            <a:ext uri="{FF2B5EF4-FFF2-40B4-BE49-F238E27FC236}">
              <a16:creationId xmlns:a16="http://schemas.microsoft.com/office/drawing/2014/main" id="{00000000-0008-0000-0100-000053020000}"/>
            </a:ext>
          </a:extLst>
        </xdr:cNvPr>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596" name="n_4aveValue【公民館】&#10;有形固定資産減価償却率">
          <a:extLst>
            <a:ext uri="{FF2B5EF4-FFF2-40B4-BE49-F238E27FC236}">
              <a16:creationId xmlns:a16="http://schemas.microsoft.com/office/drawing/2014/main" id="{00000000-0008-0000-0100-00005402000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597" name="n_1mainValue【公民館】&#10;有形固定資産減価償却率">
          <a:extLst>
            <a:ext uri="{FF2B5EF4-FFF2-40B4-BE49-F238E27FC236}">
              <a16:creationId xmlns:a16="http://schemas.microsoft.com/office/drawing/2014/main" id="{00000000-0008-0000-0100-000055020000}"/>
            </a:ext>
          </a:extLst>
        </xdr:cNvPr>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598" name="n_2mainValue【公民館】&#10;有形固定資産減価償却率">
          <a:extLst>
            <a:ext uri="{FF2B5EF4-FFF2-40B4-BE49-F238E27FC236}">
              <a16:creationId xmlns:a16="http://schemas.microsoft.com/office/drawing/2014/main" id="{00000000-0008-0000-0100-000056020000}"/>
            </a:ext>
          </a:extLst>
        </xdr:cNvPr>
        <xdr:cNvSpPr txBox="1"/>
      </xdr:nvSpPr>
      <xdr:spPr>
        <a:xfrm>
          <a:off x="14389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599" name="n_3mainValue【公民館】&#10;有形固定資産減価償却率">
          <a:extLst>
            <a:ext uri="{FF2B5EF4-FFF2-40B4-BE49-F238E27FC236}">
              <a16:creationId xmlns:a16="http://schemas.microsoft.com/office/drawing/2014/main" id="{00000000-0008-0000-0100-000057020000}"/>
            </a:ext>
          </a:extLst>
        </xdr:cNvPr>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81932</xdr:rowOff>
    </xdr:from>
    <xdr:ext cx="405111" cy="259045"/>
    <xdr:sp macro="" textlink="">
      <xdr:nvSpPr>
        <xdr:cNvPr id="600" name="n_4mainValue【公民館】&#10;有形固定資産減価償却率">
          <a:extLst>
            <a:ext uri="{FF2B5EF4-FFF2-40B4-BE49-F238E27FC236}">
              <a16:creationId xmlns:a16="http://schemas.microsoft.com/office/drawing/2014/main" id="{00000000-0008-0000-0100-000058020000}"/>
            </a:ext>
          </a:extLst>
        </xdr:cNvPr>
        <xdr:cNvSpPr txBox="1"/>
      </xdr:nvSpPr>
      <xdr:spPr>
        <a:xfrm>
          <a:off x="12611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0000000-0008-0000-0100-00007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627" name="【公民館】&#10;一人当たり面積最小値テキスト">
          <a:extLst>
            <a:ext uri="{FF2B5EF4-FFF2-40B4-BE49-F238E27FC236}">
              <a16:creationId xmlns:a16="http://schemas.microsoft.com/office/drawing/2014/main" id="{00000000-0008-0000-0100-000073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629" name="【公民館】&#10;一人当たり面積最大値テキスト">
          <a:extLst>
            <a:ext uri="{FF2B5EF4-FFF2-40B4-BE49-F238E27FC236}">
              <a16:creationId xmlns:a16="http://schemas.microsoft.com/office/drawing/2014/main" id="{00000000-0008-0000-0100-000075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631" name="【公民館】&#10;一人当たり面積平均値テキスト">
          <a:extLst>
            <a:ext uri="{FF2B5EF4-FFF2-40B4-BE49-F238E27FC236}">
              <a16:creationId xmlns:a16="http://schemas.microsoft.com/office/drawing/2014/main" id="{00000000-0008-0000-0100-00007702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643" name="【公民館】&#10;一人当たり面積該当値テキスト">
          <a:extLst>
            <a:ext uri="{FF2B5EF4-FFF2-40B4-BE49-F238E27FC236}">
              <a16:creationId xmlns:a16="http://schemas.microsoft.com/office/drawing/2014/main" id="{00000000-0008-0000-0100-000083020000}"/>
            </a:ext>
          </a:extLst>
        </xdr:cNvPr>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76200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21323300" y="1858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9545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138249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8656300" y="185928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652" name="n_1aveValue【公民館】&#10;一人当たり面積">
          <a:extLst>
            <a:ext uri="{FF2B5EF4-FFF2-40B4-BE49-F238E27FC236}">
              <a16:creationId xmlns:a16="http://schemas.microsoft.com/office/drawing/2014/main" id="{00000000-0008-0000-0100-00008C020000}"/>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653" name="n_2aveValue【公民館】&#10;一人当たり面積">
          <a:extLst>
            <a:ext uri="{FF2B5EF4-FFF2-40B4-BE49-F238E27FC236}">
              <a16:creationId xmlns:a16="http://schemas.microsoft.com/office/drawing/2014/main" id="{00000000-0008-0000-0100-00008D02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654" name="n_3aveValue【公民館】&#10;一人当たり面積">
          <a:extLst>
            <a:ext uri="{FF2B5EF4-FFF2-40B4-BE49-F238E27FC236}">
              <a16:creationId xmlns:a16="http://schemas.microsoft.com/office/drawing/2014/main" id="{00000000-0008-0000-0100-00008E020000}"/>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655" name="n_4aveValue【公民館】&#10;一人当たり面積">
          <a:extLst>
            <a:ext uri="{FF2B5EF4-FFF2-40B4-BE49-F238E27FC236}">
              <a16:creationId xmlns:a16="http://schemas.microsoft.com/office/drawing/2014/main" id="{00000000-0008-0000-0100-00008F020000}"/>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656" name="n_1mainValue【公民館】&#10;一人当たり面積">
          <a:extLst>
            <a:ext uri="{FF2B5EF4-FFF2-40B4-BE49-F238E27FC236}">
              <a16:creationId xmlns:a16="http://schemas.microsoft.com/office/drawing/2014/main" id="{00000000-0008-0000-0100-000090020000}"/>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657" name="n_2mainValue【公民館】&#10;一人当たり面積">
          <a:extLst>
            <a:ext uri="{FF2B5EF4-FFF2-40B4-BE49-F238E27FC236}">
              <a16:creationId xmlns:a16="http://schemas.microsoft.com/office/drawing/2014/main" id="{00000000-0008-0000-0100-000091020000}"/>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658" name="n_3mainValue【公民館】&#10;一人当たり面積">
          <a:extLst>
            <a:ext uri="{FF2B5EF4-FFF2-40B4-BE49-F238E27FC236}">
              <a16:creationId xmlns:a16="http://schemas.microsoft.com/office/drawing/2014/main" id="{00000000-0008-0000-0100-000092020000}"/>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59" name="n_4mainValue【公民館】&#10;一人当たり面積">
          <a:extLst>
            <a:ext uri="{FF2B5EF4-FFF2-40B4-BE49-F238E27FC236}">
              <a16:creationId xmlns:a16="http://schemas.microsoft.com/office/drawing/2014/main" id="{00000000-0008-0000-0100-000093020000}"/>
            </a:ext>
          </a:extLst>
        </xdr:cNvPr>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ほとんどの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類型において、有形固定資産減価償却率は類似団体平均を上回っているものの、認定こども園・幼稚園・保育所については、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類似団平均を大きく下回って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いる。これは、子育て環境の整備のため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年度にかけて旧柏原保育所と旧柏原西幼稚園を集約化した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かしわら認定こども園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を建設し、老朽化した旧施設については除却したためである。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類似団体平均を大きく上回っているが、これは本館の建設から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年以上経過していることが原因である。令和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月に実施した耐震診断の結果を踏まえ、今後の施設の在り方について検討を進めている段階である。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129903</xdr:rowOff>
    </xdr:from>
    <xdr:to>
      <xdr:col>20</xdr:col>
      <xdr:colOff>38100</xdr:colOff>
      <xdr:row>37</xdr:row>
      <xdr:rowOff>60053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9253</xdr:rowOff>
    </xdr:from>
    <xdr:to>
      <xdr:col>24</xdr:col>
      <xdr:colOff>63500</xdr:colOff>
      <xdr:row>37</xdr:row>
      <xdr:rowOff>41910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529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97246</xdr:rowOff>
    </xdr:from>
    <xdr:to>
      <xdr:col>15</xdr:col>
      <xdr:colOff>101600</xdr:colOff>
      <xdr:row>37</xdr:row>
      <xdr:rowOff>27396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9253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2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64589</xdr:rowOff>
    </xdr:from>
    <xdr:to>
      <xdr:col>10</xdr:col>
      <xdr:colOff>165100</xdr:colOff>
      <xdr:row>36</xdr:row>
      <xdr:rowOff>166189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115389</xdr:rowOff>
    </xdr:from>
    <xdr:to>
      <xdr:col>15</xdr:col>
      <xdr:colOff>50800</xdr:colOff>
      <xdr:row>36</xdr:row>
      <xdr:rowOff>148046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20501</xdr:rowOff>
    </xdr:from>
    <xdr:to>
      <xdr:col>6</xdr:col>
      <xdr:colOff>38100</xdr:colOff>
      <xdr:row>36</xdr:row>
      <xdr:rowOff>122101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71301</xdr:rowOff>
    </xdr:from>
    <xdr:to>
      <xdr:col>10</xdr:col>
      <xdr:colOff>114300</xdr:colOff>
      <xdr:row>36</xdr:row>
      <xdr:rowOff>115389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76580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11266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138628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103632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52832</xdr:rowOff>
    </xdr:from>
    <xdr:to>
      <xdr:col>41</xdr:col>
      <xdr:colOff>101600</xdr:colOff>
      <xdr:row>40</xdr:row>
      <xdr:rowOff>154432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103632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43688</xdr:rowOff>
    </xdr:from>
    <xdr:to>
      <xdr:col>36</xdr:col>
      <xdr:colOff>165100</xdr:colOff>
      <xdr:row>40</xdr:row>
      <xdr:rowOff>145288</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94488</xdr:rowOff>
    </xdr:from>
    <xdr:to>
      <xdr:col>41</xdr:col>
      <xdr:colOff>50800</xdr:colOff>
      <xdr:row>40</xdr:row>
      <xdr:rowOff>103632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952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152671</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145559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136415</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125747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26670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812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63</xdr:row>
      <xdr:rowOff>11430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772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50165</xdr:rowOff>
    </xdr:from>
    <xdr:to>
      <xdr:col>10</xdr:col>
      <xdr:colOff>165100</xdr:colOff>
      <xdr:row>62</xdr:row>
      <xdr:rowOff>151765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100965</xdr:rowOff>
    </xdr:from>
    <xdr:to>
      <xdr:col>15</xdr:col>
      <xdr:colOff>50800</xdr:colOff>
      <xdr:row>62</xdr:row>
      <xdr:rowOff>142875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7308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100965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6641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142892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8255</xdr:rowOff>
    </xdr:from>
    <xdr:to>
      <xdr:col>55</xdr:col>
      <xdr:colOff>50800</xdr:colOff>
      <xdr:row>64</xdr:row>
      <xdr:rowOff>109855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94632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8255</xdr:rowOff>
    </xdr:from>
    <xdr:to>
      <xdr:col>50</xdr:col>
      <xdr:colOff>165100</xdr:colOff>
      <xdr:row>64</xdr:row>
      <xdr:rowOff>109855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59055</xdr:rowOff>
    </xdr:from>
    <xdr:to>
      <xdr:col>55</xdr:col>
      <xdr:colOff>0</xdr:colOff>
      <xdr:row>64</xdr:row>
      <xdr:rowOff>59055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1031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8636</xdr:rowOff>
    </xdr:from>
    <xdr:to>
      <xdr:col>46</xdr:col>
      <xdr:colOff>38100</xdr:colOff>
      <xdr:row>64</xdr:row>
      <xdr:rowOff>110236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59055</xdr:rowOff>
    </xdr:from>
    <xdr:to>
      <xdr:col>50</xdr:col>
      <xdr:colOff>114300</xdr:colOff>
      <xdr:row>64</xdr:row>
      <xdr:rowOff>59436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103185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8636</xdr:rowOff>
    </xdr:from>
    <xdr:to>
      <xdr:col>41</xdr:col>
      <xdr:colOff>101600</xdr:colOff>
      <xdr:row>64</xdr:row>
      <xdr:rowOff>110236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59436</xdr:rowOff>
    </xdr:from>
    <xdr:to>
      <xdr:col>45</xdr:col>
      <xdr:colOff>177800</xdr:colOff>
      <xdr:row>64</xdr:row>
      <xdr:rowOff>59436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103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8636</xdr:rowOff>
    </xdr:from>
    <xdr:to>
      <xdr:col>36</xdr:col>
      <xdr:colOff>165100</xdr:colOff>
      <xdr:row>64</xdr:row>
      <xdr:rowOff>110236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59436</xdr:rowOff>
    </xdr:from>
    <xdr:to>
      <xdr:col>41</xdr:col>
      <xdr:colOff>50800</xdr:colOff>
      <xdr:row>64</xdr:row>
      <xdr:rowOff>59436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103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100982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101363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101363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101363</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46082</xdr:rowOff>
    </xdr:from>
    <xdr:to>
      <xdr:col>24</xdr:col>
      <xdr:colOff>114300</xdr:colOff>
      <xdr:row>84</xdr:row>
      <xdr:rowOff>147682</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24509</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24856</xdr:rowOff>
    </xdr:from>
    <xdr:to>
      <xdr:col>20</xdr:col>
      <xdr:colOff>38100</xdr:colOff>
      <xdr:row>84</xdr:row>
      <xdr:rowOff>126456</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75656</xdr:rowOff>
    </xdr:from>
    <xdr:to>
      <xdr:col>24</xdr:col>
      <xdr:colOff>63500</xdr:colOff>
      <xdr:row>84</xdr:row>
      <xdr:rowOff>96882</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4774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168548</xdr:rowOff>
    </xdr:from>
    <xdr:to>
      <xdr:col>15</xdr:col>
      <xdr:colOff>101600</xdr:colOff>
      <xdr:row>84</xdr:row>
      <xdr:rowOff>98698</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47898</xdr:rowOff>
    </xdr:from>
    <xdr:to>
      <xdr:col>19</xdr:col>
      <xdr:colOff>177800</xdr:colOff>
      <xdr:row>84</xdr:row>
      <xdr:rowOff>75656</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4496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47898</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4203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96701</xdr:rowOff>
    </xdr:from>
    <xdr:to>
      <xdr:col>6</xdr:col>
      <xdr:colOff>38100</xdr:colOff>
      <xdr:row>84</xdr:row>
      <xdr:rowOff>26851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147501</xdr:rowOff>
    </xdr:from>
    <xdr:to>
      <xdr:col>10</xdr:col>
      <xdr:colOff>114300</xdr:colOff>
      <xdr:row>84</xdr:row>
      <xdr:rowOff>18506</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3778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117583</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17978</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95886</xdr:rowOff>
    </xdr:from>
    <xdr:to>
      <xdr:col>55</xdr:col>
      <xdr:colOff>50800</xdr:colOff>
      <xdr:row>84</xdr:row>
      <xdr:rowOff>26036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74313</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3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146686</xdr:rowOff>
    </xdr:from>
    <xdr:to>
      <xdr:col>55</xdr:col>
      <xdr:colOff>0</xdr:colOff>
      <xdr:row>83</xdr:row>
      <xdr:rowOff>152400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9639300" y="143770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101600</xdr:rowOff>
    </xdr:from>
    <xdr:to>
      <xdr:col>46</xdr:col>
      <xdr:colOff>38100</xdr:colOff>
      <xdr:row>84</xdr:row>
      <xdr:rowOff>31750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152400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101600</xdr:rowOff>
    </xdr:from>
    <xdr:to>
      <xdr:col>41</xdr:col>
      <xdr:colOff>101600</xdr:colOff>
      <xdr:row>84</xdr:row>
      <xdr:rowOff>31750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152400</xdr:rowOff>
    </xdr:from>
    <xdr:to>
      <xdr:col>45</xdr:col>
      <xdr:colOff>177800</xdr:colOff>
      <xdr:row>83</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861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107314</xdr:rowOff>
    </xdr:from>
    <xdr:to>
      <xdr:col>36</xdr:col>
      <xdr:colOff>165100</xdr:colOff>
      <xdr:row>84</xdr:row>
      <xdr:rowOff>37464</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152400</xdr:rowOff>
    </xdr:from>
    <xdr:to>
      <xdr:col>41</xdr:col>
      <xdr:colOff>50800</xdr:colOff>
      <xdr:row>83</xdr:row>
      <xdr:rowOff>158114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43827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22877</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22877</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22877</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28591</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41911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78416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10886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149679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117021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57404</xdr:rowOff>
    </xdr:from>
    <xdr:to>
      <xdr:col>55</xdr:col>
      <xdr:colOff>50800</xdr:colOff>
      <xdr:row>106</xdr:row>
      <xdr:rowOff>159004</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80281</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80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59689</xdr:rowOff>
    </xdr:from>
    <xdr:to>
      <xdr:col>50</xdr:col>
      <xdr:colOff>165100</xdr:colOff>
      <xdr:row>106</xdr:row>
      <xdr:rowOff>161289</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108204</xdr:rowOff>
    </xdr:from>
    <xdr:to>
      <xdr:col>55</xdr:col>
      <xdr:colOff>0</xdr:colOff>
      <xdr:row>106</xdr:row>
      <xdr:rowOff>110489</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9639300" y="182819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112776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8750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64263</xdr:rowOff>
    </xdr:from>
    <xdr:to>
      <xdr:col>41</xdr:col>
      <xdr:colOff>101600</xdr:colOff>
      <xdr:row>106</xdr:row>
      <xdr:rowOff>165863</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112776</xdr:rowOff>
    </xdr:from>
    <xdr:to>
      <xdr:col>45</xdr:col>
      <xdr:colOff>177800</xdr:colOff>
      <xdr:row>106</xdr:row>
      <xdr:rowOff>115063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7861300" y="182864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66548</xdr:rowOff>
    </xdr:from>
    <xdr:to>
      <xdr:col>36</xdr:col>
      <xdr:colOff>165100</xdr:colOff>
      <xdr:row>106</xdr:row>
      <xdr:rowOff>168148</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115063</xdr:rowOff>
    </xdr:from>
    <xdr:to>
      <xdr:col>41</xdr:col>
      <xdr:colOff>50800</xdr:colOff>
      <xdr:row>106</xdr:row>
      <xdr:rowOff>117348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6972300" y="182887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152416</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156990</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159275</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116494</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133169</xdr:rowOff>
    </xdr:from>
    <xdr:to>
      <xdr:col>81</xdr:col>
      <xdr:colOff>101600</xdr:colOff>
      <xdr:row>41</xdr:row>
      <xdr:rowOff>63319</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17417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704196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136434</xdr:rowOff>
    </xdr:from>
    <xdr:to>
      <xdr:col>76</xdr:col>
      <xdr:colOff>165100</xdr:colOff>
      <xdr:row>41</xdr:row>
      <xdr:rowOff>66584</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15784</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4592300" y="704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15784</xdr:rowOff>
    </xdr:from>
    <xdr:to>
      <xdr:col>76</xdr:col>
      <xdr:colOff>114300</xdr:colOff>
      <xdr:row>41</xdr:row>
      <xdr:rowOff>33746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3703300" y="70452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33746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54446</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57711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91026</xdr:rowOff>
    </xdr:from>
    <xdr:to>
      <xdr:col>116</xdr:col>
      <xdr:colOff>114300</xdr:colOff>
      <xdr:row>42</xdr:row>
      <xdr:rowOff>21176</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1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70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92628</xdr:rowOff>
    </xdr:from>
    <xdr:to>
      <xdr:col>112</xdr:col>
      <xdr:colOff>38100</xdr:colOff>
      <xdr:row>42</xdr:row>
      <xdr:rowOff>22778</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1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141826</xdr:rowOff>
    </xdr:from>
    <xdr:to>
      <xdr:col>116</xdr:col>
      <xdr:colOff>63500</xdr:colOff>
      <xdr:row>41</xdr:row>
      <xdr:rowOff>143428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1323300" y="7171276"/>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94208</xdr:rowOff>
    </xdr:from>
    <xdr:to>
      <xdr:col>107</xdr:col>
      <xdr:colOff>101600</xdr:colOff>
      <xdr:row>42</xdr:row>
      <xdr:rowOff>24358</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1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143428</xdr:rowOff>
    </xdr:from>
    <xdr:to>
      <xdr:col>111</xdr:col>
      <xdr:colOff>177800</xdr:colOff>
      <xdr:row>41</xdr:row>
      <xdr:rowOff>145008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172878"/>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96841</xdr:rowOff>
    </xdr:from>
    <xdr:to>
      <xdr:col>102</xdr:col>
      <xdr:colOff>165100</xdr:colOff>
      <xdr:row>42</xdr:row>
      <xdr:rowOff>26991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1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145008</xdr:rowOff>
    </xdr:from>
    <xdr:to>
      <xdr:col>107</xdr:col>
      <xdr:colOff>50800</xdr:colOff>
      <xdr:row>41</xdr:row>
      <xdr:rowOff>147641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9545300" y="7174458"/>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97785</xdr:rowOff>
    </xdr:from>
    <xdr:to>
      <xdr:col>98</xdr:col>
      <xdr:colOff>38100</xdr:colOff>
      <xdr:row>42</xdr:row>
      <xdr:rowOff>27935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1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147641</xdr:rowOff>
    </xdr:from>
    <xdr:to>
      <xdr:col>102</xdr:col>
      <xdr:colOff>114300</xdr:colOff>
      <xdr:row>41</xdr:row>
      <xdr:rowOff>148585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17709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13905</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21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15485</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2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18118</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2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19062</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2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152961</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53884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3114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115751</xdr:rowOff>
    </xdr:from>
    <xdr:to>
      <xdr:col>76</xdr:col>
      <xdr:colOff>165100</xdr:colOff>
      <xdr:row>60</xdr:row>
      <xdr:rowOff>45901</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166551</xdr:rowOff>
    </xdr:from>
    <xdr:to>
      <xdr:col>81</xdr:col>
      <xdr:colOff>50800</xdr:colOff>
      <xdr:row>60</xdr:row>
      <xdr:rowOff>24493</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2821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59</xdr:row>
      <xdr:rowOff>166551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2576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61867</xdr:rowOff>
    </xdr:from>
    <xdr:to>
      <xdr:col>67</xdr:col>
      <xdr:colOff>101600</xdr:colOff>
      <xdr:row>59</xdr:row>
      <xdr:rowOff>163467</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112667</xdr:rowOff>
    </xdr:from>
    <xdr:to>
      <xdr:col>71</xdr:col>
      <xdr:colOff>177800</xdr:colOff>
      <xdr:row>59</xdr:row>
      <xdr:rowOff>142059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91820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62428</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4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45720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1323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50292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9545300" y="1067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50292</xdr:rowOff>
    </xdr:from>
    <xdr:to>
      <xdr:col>102</xdr:col>
      <xdr:colOff>114300</xdr:colOff>
      <xdr:row>63</xdr:row>
      <xdr:rowOff>25146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8656300" y="106801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113047</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111414</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50981</xdr:rowOff>
    </xdr:from>
    <xdr:to>
      <xdr:col>81</xdr:col>
      <xdr:colOff>101600</xdr:colOff>
      <xdr:row>82</xdr:row>
      <xdr:rowOff>152581</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101781</xdr:rowOff>
    </xdr:from>
    <xdr:to>
      <xdr:col>85</xdr:col>
      <xdr:colOff>127000</xdr:colOff>
      <xdr:row>82</xdr:row>
      <xdr:rowOff>139337</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1606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70757</xdr:rowOff>
    </xdr:from>
    <xdr:to>
      <xdr:col>81</xdr:col>
      <xdr:colOff>50800</xdr:colOff>
      <xdr:row>82</xdr:row>
      <xdr:rowOff>101781</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12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70757</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09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82006</xdr:rowOff>
    </xdr:from>
    <xdr:to>
      <xdr:col>67</xdr:col>
      <xdr:colOff>101600</xdr:colOff>
      <xdr:row>82</xdr:row>
      <xdr:rowOff>12156</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132806</xdr:rowOff>
    </xdr:from>
    <xdr:to>
      <xdr:col>71</xdr:col>
      <xdr:colOff>177800</xdr:colOff>
      <xdr:row>82</xdr:row>
      <xdr:rowOff>38100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402025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169108</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152400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21323300" y="1454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99313</xdr:rowOff>
    </xdr:from>
    <xdr:to>
      <xdr:col>98</xdr:col>
      <xdr:colOff>38100</xdr:colOff>
      <xdr:row>86</xdr:row>
      <xdr:rowOff>29463</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85</xdr:row>
      <xdr:rowOff>150113</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8656300" y="145587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22134</xdr:rowOff>
    </xdr:from>
    <xdr:to>
      <xdr:col>85</xdr:col>
      <xdr:colOff>177800</xdr:colOff>
      <xdr:row>100</xdr:row>
      <xdr:rowOff>123734</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108511</xdr:rowOff>
    </xdr:from>
    <xdr:ext cx="340478"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082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72934</xdr:rowOff>
    </xdr:from>
    <xdr:to>
      <xdr:col>85</xdr:col>
      <xdr:colOff>127000</xdr:colOff>
      <xdr:row>107</xdr:row>
      <xdr:rowOff>161108</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flipV="1">
          <a:off x="15481300" y="17217934"/>
          <a:ext cx="838200" cy="12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10886</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14592300" y="18506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110308</xdr:rowOff>
    </xdr:from>
    <xdr:to>
      <xdr:col>72</xdr:col>
      <xdr:colOff>38100</xdr:colOff>
      <xdr:row>108</xdr:row>
      <xdr:rowOff>40458</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161108</xdr:rowOff>
    </xdr:from>
    <xdr:to>
      <xdr:col>76</xdr:col>
      <xdr:colOff>114300</xdr:colOff>
      <xdr:row>108</xdr:row>
      <xdr:rowOff>10886</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8506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95613</xdr:rowOff>
    </xdr:from>
    <xdr:to>
      <xdr:col>67</xdr:col>
      <xdr:colOff>101600</xdr:colOff>
      <xdr:row>108</xdr:row>
      <xdr:rowOff>25763</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146413</xdr:rowOff>
    </xdr:from>
    <xdr:to>
      <xdr:col>71</xdr:col>
      <xdr:colOff>177800</xdr:colOff>
      <xdr:row>107</xdr:row>
      <xdr:rowOff>161108</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31585</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16890</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00000000-0008-0000-0200-000095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0000000-0008-0000-0200-000097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00000000-0008-0000-0200-000099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2110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90369</xdr:rowOff>
    </xdr:from>
    <xdr:ext cx="469744" cy="259045"/>
    <xdr:sp macro="" textlink="">
      <xdr:nvSpPr>
        <xdr:cNvPr id="933" name="【庁舎】&#10;一人当たり面積該当値テキスト">
          <a:extLst>
            <a:ext uri="{FF2B5EF4-FFF2-40B4-BE49-F238E27FC236}">
              <a16:creationId xmlns:a16="http://schemas.microsoft.com/office/drawing/2014/main" id="{00000000-0008-0000-0200-0000A5030000}"/>
            </a:ext>
          </a:extLst>
        </xdr:cNvPr>
        <xdr:cNvSpPr txBox="1"/>
      </xdr:nvSpPr>
      <xdr:spPr>
        <a:xfrm>
          <a:off x="22199600" y="180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107</xdr:row>
      <xdr:rowOff>61505</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1323300" y="18164992"/>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107</xdr:row>
      <xdr:rowOff>61505</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20434300" y="183315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9494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161108</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9545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113574</xdr:rowOff>
    </xdr:from>
    <xdr:to>
      <xdr:col>98</xdr:col>
      <xdr:colOff>38100</xdr:colOff>
      <xdr:row>107</xdr:row>
      <xdr:rowOff>43724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8605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161108</xdr:rowOff>
    </xdr:from>
    <xdr:to>
      <xdr:col>102</xdr:col>
      <xdr:colOff>114300</xdr:colOff>
      <xdr:row>106</xdr:row>
      <xdr:rowOff>164374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8656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942" name="n_1aveValue【庁舎】&#10;一人当たり面積">
          <a:extLst>
            <a:ext uri="{FF2B5EF4-FFF2-40B4-BE49-F238E27FC236}">
              <a16:creationId xmlns:a16="http://schemas.microsoft.com/office/drawing/2014/main" id="{00000000-0008-0000-0200-0000AE030000}"/>
            </a:ext>
          </a:extLst>
        </xdr:cNvPr>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43" name="n_2aveValue【庁舎】&#10;一人当たり面積">
          <a:extLst>
            <a:ext uri="{FF2B5EF4-FFF2-40B4-BE49-F238E27FC236}">
              <a16:creationId xmlns:a16="http://schemas.microsoft.com/office/drawing/2014/main" id="{00000000-0008-0000-0200-0000AF030000}"/>
            </a:ext>
          </a:extLst>
        </xdr:cNvPr>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944" name="n_3aveValue【庁舎】&#10;一人当たり面積">
          <a:extLst>
            <a:ext uri="{FF2B5EF4-FFF2-40B4-BE49-F238E27FC236}">
              <a16:creationId xmlns:a16="http://schemas.microsoft.com/office/drawing/2014/main" id="{00000000-0008-0000-0200-0000B0030000}"/>
            </a:ext>
          </a:extLst>
        </xdr:cNvPr>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946" name="n_1mainValue【庁舎】&#10;一人当たり面積">
          <a:extLst>
            <a:ext uri="{FF2B5EF4-FFF2-40B4-BE49-F238E27FC236}">
              <a16:creationId xmlns:a16="http://schemas.microsoft.com/office/drawing/2014/main" id="{00000000-0008-0000-0200-0000B2030000}"/>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947" name="n_2mainValue【庁舎】&#10;一人当たり面積">
          <a:extLst>
            <a:ext uri="{FF2B5EF4-FFF2-40B4-BE49-F238E27FC236}">
              <a16:creationId xmlns:a16="http://schemas.microsoft.com/office/drawing/2014/main" id="{00000000-0008-0000-0200-0000B303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948" name="n_3mainValue【庁舎】&#10;一人当たり面積">
          <a:extLst>
            <a:ext uri="{FF2B5EF4-FFF2-40B4-BE49-F238E27FC236}">
              <a16:creationId xmlns:a16="http://schemas.microsoft.com/office/drawing/2014/main" id="{00000000-0008-0000-0200-0000B4030000}"/>
            </a:ext>
          </a:extLst>
        </xdr:cNvPr>
        <xdr:cNvSpPr txBox="1"/>
      </xdr:nvSpPr>
      <xdr:spPr>
        <a:xfrm>
          <a:off x="19310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34851</xdr:rowOff>
    </xdr:from>
    <xdr:ext cx="469744" cy="259045"/>
    <xdr:sp macro="" textlink="">
      <xdr:nvSpPr>
        <xdr:cNvPr id="949" name="n_4mainValue【庁舎】&#10;一人当たり面積">
          <a:extLst>
            <a:ext uri="{FF2B5EF4-FFF2-40B4-BE49-F238E27FC236}">
              <a16:creationId xmlns:a16="http://schemas.microsoft.com/office/drawing/2014/main" id="{00000000-0008-0000-0200-0000B5030000}"/>
            </a:ext>
          </a:extLst>
        </xdr:cNvPr>
        <xdr:cNvSpPr txBox="1"/>
      </xdr:nvSpPr>
      <xdr:spPr>
        <a:xfrm>
          <a:off x="18421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類似団体と比較して特に有形固定資産減価償却率が高くなっている施設は、体育館・プールである。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体育館・プールについては、建設から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年を超過していることから、特に有形固定資産減価償却率が高くなっている。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年度にかけて実施した本庁舎の建替え事業が完了した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ことで大幅に改善され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、類似団体平均を下回ることとなった。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8393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1999" y="4533900"/>
          <a:ext cx="98393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に加え、市内に中心となる産業がないこと等により、財政基盤が弱く、類似団体内平均値を大きく下回っている。公共施設の再編整備に向けた基本計画の策定や公民連携による事業実施等の取り組みの推進に努め、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物件費及び公債費の増により</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と類似団体内平均値を上回っている。主な要因として、新庁舎供用開始による庁舎総合管理費の増に伴う物件費の増や新庁舎建設に伴い発行した起債の元金償還開始などによる公債費の増が挙げられる。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今後も市税等の収納率向上や、使用料・手数料などの受益者負担の見直しなど自主財源の確保を図るとともに、歳出面においても各事業の精査を行い、経常収支の改善に努める。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99568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386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38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0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24638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0521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類似団体内平均値を大きく下回っているが、これは、ごみ・し尿処理、消防及び学校給食業務をそれぞれ一部事務組合で実施しているためである。</a:t>
          </a:r>
        </a:p>
        <a:p>
          <a:r>
            <a:rPr kumimoji="1" lang="ja-JP" altLang="en-US" sz="1300">
              <a:latin typeface="ＭＳ Ｐゴシック" panose="020B0600070205080204" pitchFamily="50" charset="-128"/>
              <a:ea typeface="ＭＳ Ｐゴシック" panose="020B0600070205080204" pitchFamily="50" charset="-128"/>
            </a:rPr>
            <a:t>　前年度と比較すると、会計年度任用職員の報酬の増により全体として増となった。</a:t>
          </a:r>
        </a:p>
        <a:p>
          <a:r>
            <a:rPr kumimoji="1" lang="ja-JP" altLang="en-US" sz="1300">
              <a:latin typeface="ＭＳ Ｐゴシック" panose="020B0600070205080204" pitchFamily="50" charset="-128"/>
              <a:ea typeface="ＭＳ Ｐゴシック" panose="020B0600070205080204" pitchFamily="50" charset="-128"/>
            </a:rPr>
            <a:t>　今後も定員管理の適正化及び事務事業の見直しによりコストの削減に努める。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34878</xdr:rowOff>
    </xdr:from>
    <xdr:to>
      <xdr:col>23</xdr:col>
      <xdr:colOff>133350</xdr:colOff>
      <xdr:row>81</xdr:row>
      <xdr:rowOff>137959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22328"/>
          <a:ext cx="838200" cy="10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82116</xdr:rowOff>
    </xdr:from>
    <xdr:to>
      <xdr:col>19</xdr:col>
      <xdr:colOff>133350</xdr:colOff>
      <xdr:row>81</xdr:row>
      <xdr:rowOff>34878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98116"/>
          <a:ext cx="889000" cy="1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18723</xdr:rowOff>
    </xdr:from>
    <xdr:to>
      <xdr:col>15</xdr:col>
      <xdr:colOff>82550</xdr:colOff>
      <xdr:row>80</xdr:row>
      <xdr:rowOff>82116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34723"/>
          <a:ext cx="889000" cy="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3245</xdr:rowOff>
    </xdr:from>
    <xdr:to>
      <xdr:col>11</xdr:col>
      <xdr:colOff>31750</xdr:colOff>
      <xdr:row>80</xdr:row>
      <xdr:rowOff>18723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19245"/>
          <a:ext cx="8890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87159</xdr:rowOff>
    </xdr:from>
    <xdr:to>
      <xdr:col>23</xdr:col>
      <xdr:colOff>184150</xdr:colOff>
      <xdr:row>82</xdr:row>
      <xdr:rowOff>17309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103686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155528</xdr:rowOff>
    </xdr:from>
    <xdr:to>
      <xdr:col>19</xdr:col>
      <xdr:colOff>184150</xdr:colOff>
      <xdr:row>81</xdr:row>
      <xdr:rowOff>85678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95855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31316</xdr:rowOff>
    </xdr:from>
    <xdr:to>
      <xdr:col>15</xdr:col>
      <xdr:colOff>133350</xdr:colOff>
      <xdr:row>80</xdr:row>
      <xdr:rowOff>132916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143093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1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139373</xdr:rowOff>
    </xdr:from>
    <xdr:to>
      <xdr:col>11</xdr:col>
      <xdr:colOff>82550</xdr:colOff>
      <xdr:row>80</xdr:row>
      <xdr:rowOff>69523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79700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5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123895</xdr:rowOff>
    </xdr:from>
    <xdr:to>
      <xdr:col>7</xdr:col>
      <xdr:colOff>31750</xdr:colOff>
      <xdr:row>80</xdr:row>
      <xdr:rowOff>54045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64222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3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類似団体内平均値との比較においては、超過幅が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ポイント増加したが、指数は昨年度と比較し同率であった。</a:t>
          </a:r>
        </a:p>
        <a:p>
          <a:r>
            <a:rPr kumimoji="1" lang="ja-JP" altLang="en-US" sz="1300">
              <a:latin typeface="ＭＳ Ｐゴシック" panose="020B0600070205080204" pitchFamily="50" charset="-128"/>
              <a:ea typeface="ＭＳ Ｐゴシック" panose="020B0600070205080204" pitchFamily="50" charset="-128"/>
            </a:rPr>
            <a:t>　今後も指数の上昇要因に注意を払いながら、適切な給与水準の維持に努める。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324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前年から引き続き育児休業代替職員を任用したことや業務多忙等により任期付職員を任用したことで、前年から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ポイント増となったが、類似団体内平均値を下回るものとなっている。</a:t>
          </a:r>
        </a:p>
        <a:p>
          <a:r>
            <a:rPr kumimoji="1" lang="ja-JP" altLang="en-US" sz="1300">
              <a:latin typeface="ＭＳ Ｐゴシック" panose="020B0600070205080204" pitchFamily="50" charset="-128"/>
              <a:ea typeface="ＭＳ Ｐゴシック" panose="020B0600070205080204" pitchFamily="50" charset="-128"/>
            </a:rPr>
            <a:t>　今後も人口動態や市民ニーズを注視しつつ、適正な人員配置と職場における業務改善を進めながら、適正な定員管理に努める。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119909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685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109855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93769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325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45508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43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69109</xdr:rowOff>
    </xdr:from>
    <xdr:to>
      <xdr:col>81</xdr:col>
      <xdr:colOff>95250</xdr:colOff>
      <xdr:row>60</xdr:row>
      <xdr:rowOff>170709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85636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166158</xdr:rowOff>
    </xdr:from>
    <xdr:to>
      <xdr:col>68</xdr:col>
      <xdr:colOff>203200</xdr:colOff>
      <xdr:row>60</xdr:row>
      <xdr:rowOff>96308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106485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大型投資事業の適切な取捨選択の結果、類似団体内平均値を下回っているが、平成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年度～令和３年度実施の庁舎施設整備事業などに係る地方債の元利償還金の増加により、比率自体は年々増加している状況である。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今後も新規事業に伴う起債発行の抑制などにより、公債費負担の増加を抑制するよう努める。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161713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3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3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118956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92287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769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将来負担比率は、庁舎施設整備事業に係る地方債の借入に伴い、地方債現在高の大幅な増加により将来負担額が充当可能財源等を上回ったため、前年度に比べ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今後も後年度の負担を少しでも軽減できるよう、新規事業の実施について精査をし、財政の健全化に努める。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108444</xdr:rowOff>
    </xdr:from>
    <xdr:to>
      <xdr:col>81</xdr:col>
      <xdr:colOff>44450</xdr:colOff>
      <xdr:row>14</xdr:row>
      <xdr:rowOff>160725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0874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109925</xdr:rowOff>
    </xdr:from>
    <xdr:to>
      <xdr:col>81</xdr:col>
      <xdr:colOff>95250</xdr:colOff>
      <xdr:row>15</xdr:row>
      <xdr:rowOff>40075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82002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57644</xdr:rowOff>
    </xdr:from>
    <xdr:to>
      <xdr:col>77</xdr:col>
      <xdr:colOff>95250</xdr:colOff>
      <xdr:row>14</xdr:row>
      <xdr:rowOff>159244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169421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人件費に係る経常収支比率は、退職手当等の減などにより前年度から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これまでもごみ・し尿処理、消防及び学校給食業務をそれぞれ一部事務組合で実施するなど人件費の抑制を図っているが、今後も定員適正化計画に基づく職員数の削減など、更なる人件費の削減に努める。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ポイント悪化したものの、類似団体内平均値を下回っているが、これは、ごみ・し尿処理、消防及び学校給食業務をそれぞれ一部事務組合で実施しているためである。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今後も事務事業の見直しによりコストの削減に努める。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40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扶助費に係る経常収支比率は類似団体内平均値を下回っているものの、障害者支援に関する事業費などが増加傾向にある。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扶助費については、少子高齢化の進展に伴い今後も増加する見込みであることから、サービスを低下させることなく資格審査の適正化及び各種事業の見直しを行うことで、扶助費の抑制に努める。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70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703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15422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他の費目における比率が増大したことに伴い、「その他」の費目の比率が相対的に低下したことによるものであり、昨年度に引き続き後期高齢者医療事業会計や介護保険事業会計への繰出金は増加している。</a:t>
          </a:r>
        </a:p>
        <a:p>
          <a:r>
            <a:rPr kumimoji="1" lang="ja-JP" altLang="en-US" sz="1300">
              <a:latin typeface="ＭＳ Ｐゴシック" panose="020B0600070205080204" pitchFamily="50" charset="-128"/>
              <a:ea typeface="ＭＳ Ｐゴシック" panose="020B0600070205080204" pitchFamily="50" charset="-128"/>
            </a:rPr>
            <a:t>　今後も保険料及び給付の適正化を図り、普通会計の負担を抑制ができるよう努める。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09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80735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26307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ポイント改善したが、依然として類似団体内平均値を大きく上回っている。これは、ごみ・し尿処理、消防、学校給食事務を一部事務組合で行っており、これらの負担金を支出しているためである。</a:t>
          </a:r>
        </a:p>
        <a:p>
          <a:r>
            <a:rPr kumimoji="1" lang="ja-JP" altLang="en-US" sz="1300">
              <a:latin typeface="ＭＳ Ｐゴシック" panose="020B0600070205080204" pitchFamily="50" charset="-128"/>
              <a:ea typeface="ＭＳ Ｐゴシック" panose="020B0600070205080204" pitchFamily="50" charset="-128"/>
            </a:rPr>
            <a:t>　今度も、一部事務組合に対して行財政改革を促し、構成市の負担を少しでも抑制できるように努める。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872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39</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5842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33274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公債費に係る経常収支比率は類似団体平均値を下回っているものの、近年大型の整備事業が集中したことから、地方債の元利償還金は増加傾向にある。</a:t>
          </a:r>
        </a:p>
        <a:p>
          <a:r>
            <a:rPr kumimoji="1" lang="ja-JP" altLang="en-US" sz="1300">
              <a:latin typeface="ＭＳ Ｐゴシック" panose="020B0600070205080204" pitchFamily="50" charset="-128"/>
              <a:ea typeface="ＭＳ Ｐゴシック" panose="020B0600070205080204" pitchFamily="50" charset="-128"/>
            </a:rPr>
            <a:t>　今後も引き続き、老朽化施設の建替え等に伴う公債費の増加が見込まれるため、新規事業に伴う起債発行の抑制などにより、公債費負担の増加を抑制するよう努める。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50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ポイント改善した。これは、人件費が退職手当等の減などにより減少したことに加え、補助費等において民間保育園運営補助金が減となったことが主な要因と考えられる。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しかし、類似団体内平均値を大きく上回っている状況であることから、今後も引き続き、歳入の確保、更なる事業の見直し・精査など、財政の健全化を図り、経常収支比率の改善に努める。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79</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68096"/>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006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120142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503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97282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50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28256</xdr:rowOff>
    </xdr:from>
    <xdr:to>
      <xdr:col>29</xdr:col>
      <xdr:colOff>127000</xdr:colOff>
      <xdr:row>16</xdr:row>
      <xdr:rowOff>79772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9081"/>
          <a:ext cx="647700" cy="5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79772</xdr:rowOff>
    </xdr:from>
    <xdr:to>
      <xdr:col>26</xdr:col>
      <xdr:colOff>50800</xdr:colOff>
      <xdr:row>17</xdr:row>
      <xdr:rowOff>2816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0597"/>
          <a:ext cx="698500" cy="9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70985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2816</xdr:rowOff>
    </xdr:from>
    <xdr:to>
      <xdr:col>22</xdr:col>
      <xdr:colOff>114300</xdr:colOff>
      <xdr:row>17</xdr:row>
      <xdr:rowOff>53451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65091"/>
          <a:ext cx="698500" cy="50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53451</xdr:rowOff>
    </xdr:from>
    <xdr:to>
      <xdr:col>18</xdr:col>
      <xdr:colOff>177800</xdr:colOff>
      <xdr:row>17</xdr:row>
      <xdr:rowOff>78972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5726"/>
          <a:ext cx="698500" cy="2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148906</xdr:rowOff>
    </xdr:from>
    <xdr:to>
      <xdr:col>29</xdr:col>
      <xdr:colOff>177800</xdr:colOff>
      <xdr:row>16</xdr:row>
      <xdr:rowOff>79056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8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165433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28972</xdr:rowOff>
    </xdr:from>
    <xdr:to>
      <xdr:col>26</xdr:col>
      <xdr:colOff>101600</xdr:colOff>
      <xdr:row>16</xdr:row>
      <xdr:rowOff>130572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140749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123466</xdr:rowOff>
    </xdr:from>
    <xdr:to>
      <xdr:col>22</xdr:col>
      <xdr:colOff>165100</xdr:colOff>
      <xdr:row>17</xdr:row>
      <xdr:rowOff>53616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2651</xdr:rowOff>
    </xdr:from>
    <xdr:to>
      <xdr:col>19</xdr:col>
      <xdr:colOff>38100</xdr:colOff>
      <xdr:row>17</xdr:row>
      <xdr:rowOff>104251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28172</xdr:rowOff>
    </xdr:from>
    <xdr:to>
      <xdr:col>15</xdr:col>
      <xdr:colOff>101600</xdr:colOff>
      <xdr:row>17</xdr:row>
      <xdr:rowOff>129772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42190</xdr:rowOff>
    </xdr:from>
    <xdr:to>
      <xdr:col>29</xdr:col>
      <xdr:colOff>127000</xdr:colOff>
      <xdr:row>36</xdr:row>
      <xdr:rowOff>141206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95440"/>
          <a:ext cx="647700" cy="9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141206</xdr:rowOff>
    </xdr:from>
    <xdr:to>
      <xdr:col>26</xdr:col>
      <xdr:colOff>50800</xdr:colOff>
      <xdr:row>36</xdr:row>
      <xdr:rowOff>155411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94456"/>
          <a:ext cx="698500" cy="14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114492</xdr:rowOff>
    </xdr:from>
    <xdr:to>
      <xdr:col>22</xdr:col>
      <xdr:colOff>114300</xdr:colOff>
      <xdr:row>36</xdr:row>
      <xdr:rowOff>155411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67742"/>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22758</xdr:rowOff>
    </xdr:from>
    <xdr:to>
      <xdr:col>18</xdr:col>
      <xdr:colOff>177800</xdr:colOff>
      <xdr:row>36</xdr:row>
      <xdr:rowOff>114492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76008"/>
          <a:ext cx="698500" cy="9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334290</xdr:rowOff>
    </xdr:from>
    <xdr:to>
      <xdr:col>29</xdr:col>
      <xdr:colOff>177800</xdr:colOff>
      <xdr:row>36</xdr:row>
      <xdr:rowOff>92990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306367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90406</xdr:rowOff>
    </xdr:from>
    <xdr:to>
      <xdr:col>26</xdr:col>
      <xdr:colOff>101600</xdr:colOff>
      <xdr:row>37</xdr:row>
      <xdr:rowOff>20556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4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5333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30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104611</xdr:rowOff>
    </xdr:from>
    <xdr:to>
      <xdr:col>22</xdr:col>
      <xdr:colOff>165100</xdr:colOff>
      <xdr:row>37</xdr:row>
      <xdr:rowOff>34761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5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63692</xdr:rowOff>
    </xdr:from>
    <xdr:to>
      <xdr:col>19</xdr:col>
      <xdr:colOff>38100</xdr:colOff>
      <xdr:row>36</xdr:row>
      <xdr:rowOff>165292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1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150069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0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314858</xdr:rowOff>
    </xdr:from>
    <xdr:to>
      <xdr:col>15</xdr:col>
      <xdr:colOff>101600</xdr:colOff>
      <xdr:row>36</xdr:row>
      <xdr:rowOff>73558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58335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50813</xdr:rowOff>
    </xdr:from>
    <xdr:to>
      <xdr:col>24</xdr:col>
      <xdr:colOff>63500</xdr:colOff>
      <xdr:row>36</xdr:row>
      <xdr:rowOff>92227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3013"/>
          <a:ext cx="8382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92227</xdr:rowOff>
    </xdr:from>
    <xdr:to>
      <xdr:col>19</xdr:col>
      <xdr:colOff>177800</xdr:colOff>
      <xdr:row>37</xdr:row>
      <xdr:rowOff>48851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4427"/>
          <a:ext cx="8890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48851</xdr:rowOff>
    </xdr:from>
    <xdr:to>
      <xdr:col>15</xdr:col>
      <xdr:colOff>50800</xdr:colOff>
      <xdr:row>37</xdr:row>
      <xdr:rowOff>120517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2501"/>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53099</xdr:rowOff>
    </xdr:from>
    <xdr:to>
      <xdr:col>10</xdr:col>
      <xdr:colOff>114300</xdr:colOff>
      <xdr:row>37</xdr:row>
      <xdr:rowOff>120517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6749"/>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xdr:rowOff>
    </xdr:from>
    <xdr:to>
      <xdr:col>24</xdr:col>
      <xdr:colOff>114300</xdr:colOff>
      <xdr:row>36</xdr:row>
      <xdr:rowOff>101613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41427</xdr:rowOff>
    </xdr:from>
    <xdr:to>
      <xdr:col>20</xdr:col>
      <xdr:colOff>38100</xdr:colOff>
      <xdr:row>36</xdr:row>
      <xdr:rowOff>143027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134154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169501</xdr:rowOff>
    </xdr:from>
    <xdr:to>
      <xdr:col>15</xdr:col>
      <xdr:colOff>101600</xdr:colOff>
      <xdr:row>37</xdr:row>
      <xdr:rowOff>99651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90778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69717</xdr:rowOff>
    </xdr:from>
    <xdr:to>
      <xdr:col>10</xdr:col>
      <xdr:colOff>165100</xdr:colOff>
      <xdr:row>37</xdr:row>
      <xdr:rowOff>171317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162444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2299</xdr:rowOff>
    </xdr:from>
    <xdr:to>
      <xdr:col>6</xdr:col>
      <xdr:colOff>38100</xdr:colOff>
      <xdr:row>37</xdr:row>
      <xdr:rowOff>103899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95026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166636</xdr:rowOff>
    </xdr:from>
    <xdr:to>
      <xdr:col>24</xdr:col>
      <xdr:colOff>63500</xdr:colOff>
      <xdr:row>58</xdr:row>
      <xdr:rowOff>67335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9286"/>
          <a:ext cx="8382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67335</xdr:rowOff>
    </xdr:from>
    <xdr:to>
      <xdr:col>19</xdr:col>
      <xdr:colOff>177800</xdr:colOff>
      <xdr:row>58</xdr:row>
      <xdr:rowOff>102680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1435"/>
          <a:ext cx="889000" cy="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102680</xdr:rowOff>
    </xdr:from>
    <xdr:to>
      <xdr:col>15</xdr:col>
      <xdr:colOff>50800</xdr:colOff>
      <xdr:row>58</xdr:row>
      <xdr:rowOff>143790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6780"/>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143790</xdr:rowOff>
    </xdr:from>
    <xdr:to>
      <xdr:col>10</xdr:col>
      <xdr:colOff>114300</xdr:colOff>
      <xdr:row>58</xdr:row>
      <xdr:rowOff>152743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7890"/>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115836</xdr:rowOff>
    </xdr:from>
    <xdr:to>
      <xdr:col>24</xdr:col>
      <xdr:colOff>114300</xdr:colOff>
      <xdr:row>58</xdr:row>
      <xdr:rowOff>45986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16535</xdr:rowOff>
    </xdr:from>
    <xdr:to>
      <xdr:col>20</xdr:col>
      <xdr:colOff>38100</xdr:colOff>
      <xdr:row>58</xdr:row>
      <xdr:rowOff>118135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109262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51880</xdr:rowOff>
    </xdr:from>
    <xdr:to>
      <xdr:col>15</xdr:col>
      <xdr:colOff>101600</xdr:colOff>
      <xdr:row>58</xdr:row>
      <xdr:rowOff>153480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144607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92990</xdr:rowOff>
    </xdr:from>
    <xdr:to>
      <xdr:col>10</xdr:col>
      <xdr:colOff>165100</xdr:colOff>
      <xdr:row>59</xdr:row>
      <xdr:rowOff>23140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101943</xdr:rowOff>
    </xdr:from>
    <xdr:to>
      <xdr:col>6</xdr:col>
      <xdr:colOff>38100</xdr:colOff>
      <xdr:row>59</xdr:row>
      <xdr:rowOff>32093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23220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44962</xdr:rowOff>
    </xdr:from>
    <xdr:to>
      <xdr:col>24</xdr:col>
      <xdr:colOff>63500</xdr:colOff>
      <xdr:row>79</xdr:row>
      <xdr:rowOff>51330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9512"/>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51330</xdr:rowOff>
    </xdr:from>
    <xdr:to>
      <xdr:col>19</xdr:col>
      <xdr:colOff>177800</xdr:colOff>
      <xdr:row>79</xdr:row>
      <xdr:rowOff>53485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958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53485</xdr:rowOff>
    </xdr:from>
    <xdr:to>
      <xdr:col>15</xdr:col>
      <xdr:colOff>50800</xdr:colOff>
      <xdr:row>79</xdr:row>
      <xdr:rowOff>61486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9803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58841</xdr:rowOff>
    </xdr:from>
    <xdr:to>
      <xdr:col>10</xdr:col>
      <xdr:colOff>114300</xdr:colOff>
      <xdr:row>79</xdr:row>
      <xdr:rowOff>61486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60339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165612</xdr:rowOff>
    </xdr:from>
    <xdr:to>
      <xdr:col>24</xdr:col>
      <xdr:colOff>114300</xdr:colOff>
      <xdr:row>79</xdr:row>
      <xdr:rowOff>95762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80539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530</xdr:rowOff>
    </xdr:from>
    <xdr:to>
      <xdr:col>20</xdr:col>
      <xdr:colOff>38100</xdr:colOff>
      <xdr:row>79</xdr:row>
      <xdr:rowOff>102130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3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2685</xdr:rowOff>
    </xdr:from>
    <xdr:to>
      <xdr:col>15</xdr:col>
      <xdr:colOff>101600</xdr:colOff>
      <xdr:row>79</xdr:row>
      <xdr:rowOff>104285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95412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10686</xdr:rowOff>
    </xdr:from>
    <xdr:to>
      <xdr:col>10</xdr:col>
      <xdr:colOff>165100</xdr:colOff>
      <xdr:row>79</xdr:row>
      <xdr:rowOff>112286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103413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8041</xdr:rowOff>
    </xdr:from>
    <xdr:to>
      <xdr:col>6</xdr:col>
      <xdr:colOff>38100</xdr:colOff>
      <xdr:row>79</xdr:row>
      <xdr:rowOff>109641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100768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90768</xdr:rowOff>
    </xdr:from>
    <xdr:to>
      <xdr:col>24</xdr:col>
      <xdr:colOff>63500</xdr:colOff>
      <xdr:row>97</xdr:row>
      <xdr:rowOff>12784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78518"/>
          <a:ext cx="838200" cy="2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12784</xdr:rowOff>
    </xdr:from>
    <xdr:to>
      <xdr:col>19</xdr:col>
      <xdr:colOff>177800</xdr:colOff>
      <xdr:row>97</xdr:row>
      <xdr:rowOff>30756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3434"/>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30756</xdr:rowOff>
    </xdr:from>
    <xdr:to>
      <xdr:col>15</xdr:col>
      <xdr:colOff>50800</xdr:colOff>
      <xdr:row>97</xdr:row>
      <xdr:rowOff>53801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1406"/>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52343</xdr:rowOff>
    </xdr:from>
    <xdr:to>
      <xdr:col>10</xdr:col>
      <xdr:colOff>114300</xdr:colOff>
      <xdr:row>97</xdr:row>
      <xdr:rowOff>53801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82993"/>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39968</xdr:rowOff>
    </xdr:from>
    <xdr:to>
      <xdr:col>24</xdr:col>
      <xdr:colOff>114300</xdr:colOff>
      <xdr:row>95</xdr:row>
      <xdr:rowOff>141568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18395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133434</xdr:rowOff>
    </xdr:from>
    <xdr:to>
      <xdr:col>20</xdr:col>
      <xdr:colOff>38100</xdr:colOff>
      <xdr:row>97</xdr:row>
      <xdr:rowOff>63584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80111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151406</xdr:rowOff>
    </xdr:from>
    <xdr:to>
      <xdr:col>15</xdr:col>
      <xdr:colOff>101600</xdr:colOff>
      <xdr:row>97</xdr:row>
      <xdr:rowOff>81556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98083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3001</xdr:rowOff>
    </xdr:from>
    <xdr:to>
      <xdr:col>10</xdr:col>
      <xdr:colOff>165100</xdr:colOff>
      <xdr:row>97</xdr:row>
      <xdr:rowOff>104601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121128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0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1543</xdr:rowOff>
    </xdr:from>
    <xdr:to>
      <xdr:col>6</xdr:col>
      <xdr:colOff>38100</xdr:colOff>
      <xdr:row>97</xdr:row>
      <xdr:rowOff>103143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119670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133880</xdr:rowOff>
    </xdr:from>
    <xdr:to>
      <xdr:col>55</xdr:col>
      <xdr:colOff>0</xdr:colOff>
      <xdr:row>36</xdr:row>
      <xdr:rowOff>47917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277380"/>
          <a:ext cx="838200" cy="9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26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133880</xdr:rowOff>
    </xdr:from>
    <xdr:to>
      <xdr:col>50</xdr:col>
      <xdr:colOff>114300</xdr:colOff>
      <xdr:row>36</xdr:row>
      <xdr:rowOff>102124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277380"/>
          <a:ext cx="889000" cy="99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6205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3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102124</xdr:rowOff>
    </xdr:from>
    <xdr:to>
      <xdr:col>45</xdr:col>
      <xdr:colOff>177800</xdr:colOff>
      <xdr:row>36</xdr:row>
      <xdr:rowOff>132509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274324"/>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54306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132509</xdr:rowOff>
    </xdr:from>
    <xdr:to>
      <xdr:col>41</xdr:col>
      <xdr:colOff>50800</xdr:colOff>
      <xdr:row>36</xdr:row>
      <xdr:rowOff>133452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304709"/>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93578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106427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168567</xdr:rowOff>
    </xdr:from>
    <xdr:to>
      <xdr:col>55</xdr:col>
      <xdr:colOff>50800</xdr:colOff>
      <xdr:row>36</xdr:row>
      <xdr:rowOff>98717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1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19994</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02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83080</xdr:rowOff>
    </xdr:from>
    <xdr:to>
      <xdr:col>50</xdr:col>
      <xdr:colOff>165100</xdr:colOff>
      <xdr:row>31</xdr:row>
      <xdr:rowOff>13230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29757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0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51324</xdr:rowOff>
    </xdr:from>
    <xdr:to>
      <xdr:col>46</xdr:col>
      <xdr:colOff>38100</xdr:colOff>
      <xdr:row>36</xdr:row>
      <xdr:rowOff>152924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169451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9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81709</xdr:rowOff>
    </xdr:from>
    <xdr:to>
      <xdr:col>41</xdr:col>
      <xdr:colOff>101600</xdr:colOff>
      <xdr:row>37</xdr:row>
      <xdr:rowOff>11859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28386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0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82652</xdr:rowOff>
    </xdr:from>
    <xdr:to>
      <xdr:col>36</xdr:col>
      <xdr:colOff>165100</xdr:colOff>
      <xdr:row>37</xdr:row>
      <xdr:rowOff>12802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29329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0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34783</xdr:rowOff>
    </xdr:from>
    <xdr:to>
      <xdr:col>55</xdr:col>
      <xdr:colOff>0</xdr:colOff>
      <xdr:row>56</xdr:row>
      <xdr:rowOff>161548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464533"/>
          <a:ext cx="838200" cy="29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34783</xdr:rowOff>
    </xdr:from>
    <xdr:to>
      <xdr:col>50</xdr:col>
      <xdr:colOff>114300</xdr:colOff>
      <xdr:row>57</xdr:row>
      <xdr:rowOff>117417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464533"/>
          <a:ext cx="889000" cy="42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117417</xdr:rowOff>
    </xdr:from>
    <xdr:to>
      <xdr:col>45</xdr:col>
      <xdr:colOff>177800</xdr:colOff>
      <xdr:row>57</xdr:row>
      <xdr:rowOff>163028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890067"/>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163028</xdr:rowOff>
    </xdr:from>
    <xdr:to>
      <xdr:col>41</xdr:col>
      <xdr:colOff>50800</xdr:colOff>
      <xdr:row>58</xdr:row>
      <xdr:rowOff>147375</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935678"/>
          <a:ext cx="889000" cy="15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110748</xdr:rowOff>
    </xdr:from>
    <xdr:to>
      <xdr:col>55</xdr:col>
      <xdr:colOff>50800</xdr:colOff>
      <xdr:row>57</xdr:row>
      <xdr:rowOff>40898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7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89175</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69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155433</xdr:rowOff>
    </xdr:from>
    <xdr:to>
      <xdr:col>50</xdr:col>
      <xdr:colOff>165100</xdr:colOff>
      <xdr:row>55</xdr:row>
      <xdr:rowOff>85583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4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102110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1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66617</xdr:rowOff>
    </xdr:from>
    <xdr:to>
      <xdr:col>46</xdr:col>
      <xdr:colOff>38100</xdr:colOff>
      <xdr:row>57</xdr:row>
      <xdr:rowOff>168217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8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159344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93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112228</xdr:rowOff>
    </xdr:from>
    <xdr:to>
      <xdr:col>41</xdr:col>
      <xdr:colOff>101600</xdr:colOff>
      <xdr:row>58</xdr:row>
      <xdr:rowOff>42378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33505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97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96575</xdr:rowOff>
    </xdr:from>
    <xdr:to>
      <xdr:col>36</xdr:col>
      <xdr:colOff>165100</xdr:colOff>
      <xdr:row>59</xdr:row>
      <xdr:rowOff>26725</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100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17852</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101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40830</xdr:rowOff>
    </xdr:from>
    <xdr:to>
      <xdr:col>55</xdr:col>
      <xdr:colOff>0</xdr:colOff>
      <xdr:row>79</xdr:row>
      <xdr:rowOff>41459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85380"/>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40830</xdr:rowOff>
    </xdr:from>
    <xdr:to>
      <xdr:col>50</xdr:col>
      <xdr:colOff>114300</xdr:colOff>
      <xdr:row>79</xdr:row>
      <xdr:rowOff>42621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585380"/>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140919</xdr:rowOff>
    </xdr:from>
    <xdr:to>
      <xdr:col>45</xdr:col>
      <xdr:colOff>177800</xdr:colOff>
      <xdr:row>79</xdr:row>
      <xdr:rowOff>42621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51401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140919</xdr:rowOff>
    </xdr:from>
    <xdr:to>
      <xdr:col>41</xdr:col>
      <xdr:colOff>50800</xdr:colOff>
      <xdr:row>79</xdr:row>
      <xdr:rowOff>30238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514019"/>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162109</xdr:rowOff>
    </xdr:from>
    <xdr:to>
      <xdr:col>55</xdr:col>
      <xdr:colOff>50800</xdr:colOff>
      <xdr:row>79</xdr:row>
      <xdr:rowOff>92259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77036</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5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161480</xdr:rowOff>
    </xdr:from>
    <xdr:to>
      <xdr:col>50</xdr:col>
      <xdr:colOff>165100</xdr:colOff>
      <xdr:row>79</xdr:row>
      <xdr:rowOff>91630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82757</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50017" y="1362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163271</xdr:rowOff>
    </xdr:from>
    <xdr:to>
      <xdr:col>46</xdr:col>
      <xdr:colOff>38100</xdr:colOff>
      <xdr:row>79</xdr:row>
      <xdr:rowOff>93421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84548</xdr:rowOff>
    </xdr:from>
    <xdr:ext cx="31393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93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90119</xdr:rowOff>
    </xdr:from>
    <xdr:to>
      <xdr:col>41</xdr:col>
      <xdr:colOff>101600</xdr:colOff>
      <xdr:row>79</xdr:row>
      <xdr:rowOff>20269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11396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150888</xdr:rowOff>
    </xdr:from>
    <xdr:to>
      <xdr:col>36</xdr:col>
      <xdr:colOff>165100</xdr:colOff>
      <xdr:row>79</xdr:row>
      <xdr:rowOff>81038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72165</xdr:rowOff>
    </xdr:from>
    <xdr:ext cx="378565"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83017" y="1361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37336</xdr:rowOff>
    </xdr:from>
    <xdr:to>
      <xdr:col>55</xdr:col>
      <xdr:colOff>0</xdr:colOff>
      <xdr:row>95</xdr:row>
      <xdr:rowOff>125657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5982186"/>
          <a:ext cx="838200" cy="4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37336</xdr:rowOff>
    </xdr:from>
    <xdr:to>
      <xdr:col>50</xdr:col>
      <xdr:colOff>114300</xdr:colOff>
      <xdr:row>97</xdr:row>
      <xdr:rowOff>33809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5982186"/>
          <a:ext cx="889000" cy="6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33809</xdr:rowOff>
    </xdr:from>
    <xdr:to>
      <xdr:col>45</xdr:col>
      <xdr:colOff>177800</xdr:colOff>
      <xdr:row>98</xdr:row>
      <xdr:rowOff>82485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664459"/>
          <a:ext cx="889000" cy="2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82485</xdr:rowOff>
    </xdr:from>
    <xdr:to>
      <xdr:col>41</xdr:col>
      <xdr:colOff>50800</xdr:colOff>
      <xdr:row>98</xdr:row>
      <xdr:rowOff>112840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884585"/>
          <a:ext cx="889000" cy="3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74857</xdr:rowOff>
    </xdr:from>
    <xdr:to>
      <xdr:col>55</xdr:col>
      <xdr:colOff>50800</xdr:colOff>
      <xdr:row>96</xdr:row>
      <xdr:rowOff>5007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3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97734</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21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157986</xdr:rowOff>
    </xdr:from>
    <xdr:to>
      <xdr:col>50</xdr:col>
      <xdr:colOff>165100</xdr:colOff>
      <xdr:row>93</xdr:row>
      <xdr:rowOff>88136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59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104663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7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154459</xdr:rowOff>
    </xdr:from>
    <xdr:to>
      <xdr:col>46</xdr:col>
      <xdr:colOff>38100</xdr:colOff>
      <xdr:row>97</xdr:row>
      <xdr:rowOff>84609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6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75736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70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31685</xdr:rowOff>
    </xdr:from>
    <xdr:to>
      <xdr:col>41</xdr:col>
      <xdr:colOff>101600</xdr:colOff>
      <xdr:row>98</xdr:row>
      <xdr:rowOff>133285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8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124412</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92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62040</xdr:rowOff>
    </xdr:from>
    <xdr:to>
      <xdr:col>36</xdr:col>
      <xdr:colOff>165100</xdr:colOff>
      <xdr:row>98</xdr:row>
      <xdr:rowOff>163640</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154767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37428"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52701</xdr:rowOff>
    </xdr:from>
    <xdr:to>
      <xdr:col>81</xdr:col>
      <xdr:colOff>50800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73925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39214</xdr:rowOff>
    </xdr:from>
    <xdr:to>
      <xdr:col>76</xdr:col>
      <xdr:colOff>114300</xdr:colOff>
      <xdr:row>39</xdr:row>
      <xdr:rowOff>52701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72576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39214</xdr:rowOff>
    </xdr:from>
    <xdr:to>
      <xdr:col>71</xdr:col>
      <xdr:colOff>177800</xdr:colOff>
      <xdr:row>39</xdr:row>
      <xdr:rowOff>77357</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flipV="1">
          <a:off x="12814300" y="6725764"/>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1901</xdr:rowOff>
    </xdr:from>
    <xdr:to>
      <xdr:col>76</xdr:col>
      <xdr:colOff>165100</xdr:colOff>
      <xdr:row>39</xdr:row>
      <xdr:rowOff>103501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6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94628</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67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159864</xdr:rowOff>
    </xdr:from>
    <xdr:to>
      <xdr:col>72</xdr:col>
      <xdr:colOff>38100</xdr:colOff>
      <xdr:row>39</xdr:row>
      <xdr:rowOff>90014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81141</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468428" y="676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26557</xdr:rowOff>
    </xdr:from>
    <xdr:to>
      <xdr:col>67</xdr:col>
      <xdr:colOff>101600</xdr:colOff>
      <xdr:row>39</xdr:row>
      <xdr:rowOff>128157</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119284</xdr:rowOff>
    </xdr:from>
    <xdr:ext cx="378565"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5017" y="680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3696</xdr:rowOff>
    </xdr:from>
    <xdr:to>
      <xdr:col>85</xdr:col>
      <xdr:colOff>127000</xdr:colOff>
      <xdr:row>77</xdr:row>
      <xdr:rowOff>36740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205346"/>
          <a:ext cx="838200" cy="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36740</xdr:rowOff>
    </xdr:from>
    <xdr:to>
      <xdr:col>81</xdr:col>
      <xdr:colOff>50800</xdr:colOff>
      <xdr:row>77</xdr:row>
      <xdr:rowOff>48234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238390"/>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36144</xdr:rowOff>
    </xdr:from>
    <xdr:to>
      <xdr:col>76</xdr:col>
      <xdr:colOff>114300</xdr:colOff>
      <xdr:row>77</xdr:row>
      <xdr:rowOff>48234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23779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21234</xdr:rowOff>
    </xdr:from>
    <xdr:to>
      <xdr:col>71</xdr:col>
      <xdr:colOff>177800</xdr:colOff>
      <xdr:row>77</xdr:row>
      <xdr:rowOff>36144</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3222884"/>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124346</xdr:rowOff>
    </xdr:from>
    <xdr:to>
      <xdr:col>85</xdr:col>
      <xdr:colOff>177800</xdr:colOff>
      <xdr:row>77</xdr:row>
      <xdr:rowOff>54496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1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102773</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1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157390</xdr:rowOff>
    </xdr:from>
    <xdr:to>
      <xdr:col>81</xdr:col>
      <xdr:colOff>101600</xdr:colOff>
      <xdr:row>77</xdr:row>
      <xdr:rowOff>87540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1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78667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28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168884</xdr:rowOff>
    </xdr:from>
    <xdr:to>
      <xdr:col>76</xdr:col>
      <xdr:colOff>165100</xdr:colOff>
      <xdr:row>77</xdr:row>
      <xdr:rowOff>99034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1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90161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2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156794</xdr:rowOff>
    </xdr:from>
    <xdr:to>
      <xdr:col>72</xdr:col>
      <xdr:colOff>38100</xdr:colOff>
      <xdr:row>77</xdr:row>
      <xdr:rowOff>86944</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78071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2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141884</xdr:rowOff>
    </xdr:from>
    <xdr:to>
      <xdr:col>67</xdr:col>
      <xdr:colOff>101600</xdr:colOff>
      <xdr:row>77</xdr:row>
      <xdr:rowOff>72034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1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63161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2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65911</xdr:rowOff>
    </xdr:from>
    <xdr:to>
      <xdr:col>85</xdr:col>
      <xdr:colOff>127000</xdr:colOff>
      <xdr:row>99</xdr:row>
      <xdr:rowOff>42087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868011"/>
          <a:ext cx="838200" cy="1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156812</xdr:rowOff>
    </xdr:from>
    <xdr:to>
      <xdr:col>81</xdr:col>
      <xdr:colOff>50800</xdr:colOff>
      <xdr:row>99</xdr:row>
      <xdr:rowOff>42087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958912"/>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156812</xdr:rowOff>
    </xdr:from>
    <xdr:to>
      <xdr:col>76</xdr:col>
      <xdr:colOff>114300</xdr:colOff>
      <xdr:row>99</xdr:row>
      <xdr:rowOff>85227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958912"/>
          <a:ext cx="889000" cy="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85227</xdr:rowOff>
    </xdr:from>
    <xdr:to>
      <xdr:col>71</xdr:col>
      <xdr:colOff>177800</xdr:colOff>
      <xdr:row>99</xdr:row>
      <xdr:rowOff>86469</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705877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15111</xdr:rowOff>
    </xdr:from>
    <xdr:to>
      <xdr:col>85</xdr:col>
      <xdr:colOff>177800</xdr:colOff>
      <xdr:row>98</xdr:row>
      <xdr:rowOff>116711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164988</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162737</xdr:rowOff>
    </xdr:from>
    <xdr:to>
      <xdr:col>81</xdr:col>
      <xdr:colOff>101600</xdr:colOff>
      <xdr:row>99</xdr:row>
      <xdr:rowOff>92887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84014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46428" y="1705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106012</xdr:rowOff>
    </xdr:from>
    <xdr:to>
      <xdr:col>76</xdr:col>
      <xdr:colOff>165100</xdr:colOff>
      <xdr:row>99</xdr:row>
      <xdr:rowOff>36162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9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27289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70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34427</xdr:rowOff>
    </xdr:from>
    <xdr:to>
      <xdr:col>72</xdr:col>
      <xdr:colOff>38100</xdr:colOff>
      <xdr:row>99</xdr:row>
      <xdr:rowOff>136027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70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127154</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514017" y="1710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35669</xdr:rowOff>
    </xdr:from>
    <xdr:to>
      <xdr:col>67</xdr:col>
      <xdr:colOff>101600</xdr:colOff>
      <xdr:row>99</xdr:row>
      <xdr:rowOff>137269</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70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128396</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625017" y="17101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6" name="投資及び出資金平均値テキスト">
          <a:extLst>
            <a:ext uri="{FF2B5EF4-FFF2-40B4-BE49-F238E27FC236}">
              <a16:creationId xmlns:a16="http://schemas.microsoft.com/office/drawing/2014/main" id="{00000000-0008-0000-0600-0000F4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33325</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20434300" y="6376975"/>
          <a:ext cx="889000" cy="3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33325</xdr:rowOff>
    </xdr:from>
    <xdr:to>
      <xdr:col>107</xdr:col>
      <xdr:colOff>50800</xdr:colOff>
      <xdr:row>37</xdr:row>
      <xdr:rowOff>146253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9545300" y="6376975"/>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51096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5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146253</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18656300" y="6489903"/>
          <a:ext cx="889000" cy="2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64812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投資及び出資金該当値テキスト">
          <a:extLst>
            <a:ext uri="{FF2B5EF4-FFF2-40B4-BE49-F238E27FC236}">
              <a16:creationId xmlns:a16="http://schemas.microsoft.com/office/drawing/2014/main" id="{00000000-0008-0000-06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153975</xdr:rowOff>
    </xdr:from>
    <xdr:to>
      <xdr:col>107</xdr:col>
      <xdr:colOff>101600</xdr:colOff>
      <xdr:row>37</xdr:row>
      <xdr:rowOff>84125</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0383500" y="63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100652</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99428" y="61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95453</xdr:rowOff>
    </xdr:from>
    <xdr:to>
      <xdr:col>102</xdr:col>
      <xdr:colOff>165100</xdr:colOff>
      <xdr:row>38</xdr:row>
      <xdr:rowOff>25603</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9494500" y="64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42130</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310428" y="621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146824</xdr:rowOff>
    </xdr:from>
    <xdr:to>
      <xdr:col>116</xdr:col>
      <xdr:colOff>63500</xdr:colOff>
      <xdr:row>57</xdr:row>
      <xdr:rowOff>149111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1323300" y="99194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3" name="貸付金平均値テキスト">
          <a:extLst>
            <a:ext uri="{FF2B5EF4-FFF2-40B4-BE49-F238E27FC236}">
              <a16:creationId xmlns:a16="http://schemas.microsoft.com/office/drawing/2014/main" id="{00000000-0008-0000-0600-00002D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116345</xdr:rowOff>
    </xdr:from>
    <xdr:to>
      <xdr:col>111</xdr:col>
      <xdr:colOff>177800</xdr:colOff>
      <xdr:row>57</xdr:row>
      <xdr:rowOff>146824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20434300" y="9888995"/>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102019</xdr:rowOff>
    </xdr:from>
    <xdr:to>
      <xdr:col>107</xdr:col>
      <xdr:colOff>50800</xdr:colOff>
      <xdr:row>57</xdr:row>
      <xdr:rowOff>116345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9545300" y="9703219"/>
          <a:ext cx="889000" cy="1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100038</xdr:rowOff>
    </xdr:from>
    <xdr:to>
      <xdr:col>102</xdr:col>
      <xdr:colOff>114300</xdr:colOff>
      <xdr:row>56</xdr:row>
      <xdr:rowOff>102019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656300" y="970123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98311</xdr:rowOff>
    </xdr:from>
    <xdr:to>
      <xdr:col>116</xdr:col>
      <xdr:colOff>114300</xdr:colOff>
      <xdr:row>58</xdr:row>
      <xdr:rowOff>28461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2110700" y="98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121188</xdr:rowOff>
    </xdr:from>
    <xdr:ext cx="469744" cy="259045"/>
    <xdr:sp macro="" textlink="">
      <xdr:nvSpPr>
        <xdr:cNvPr id="832" name="貸付金該当値テキスト">
          <a:extLst>
            <a:ext uri="{FF2B5EF4-FFF2-40B4-BE49-F238E27FC236}">
              <a16:creationId xmlns:a16="http://schemas.microsoft.com/office/drawing/2014/main" id="{00000000-0008-0000-0600-000040030000}"/>
            </a:ext>
          </a:extLst>
        </xdr:cNvPr>
        <xdr:cNvSpPr txBox="1"/>
      </xdr:nvSpPr>
      <xdr:spPr>
        <a:xfrm>
          <a:off x="22212300" y="972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96024</xdr:rowOff>
    </xdr:from>
    <xdr:to>
      <xdr:col>112</xdr:col>
      <xdr:colOff>38100</xdr:colOff>
      <xdr:row>58</xdr:row>
      <xdr:rowOff>26174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12725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42701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88428" y="96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65545</xdr:rowOff>
    </xdr:from>
    <xdr:to>
      <xdr:col>107</xdr:col>
      <xdr:colOff>101600</xdr:colOff>
      <xdr:row>57</xdr:row>
      <xdr:rowOff>167145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0383500" y="98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51219</xdr:rowOff>
    </xdr:from>
    <xdr:to>
      <xdr:col>102</xdr:col>
      <xdr:colOff>165100</xdr:colOff>
      <xdr:row>56</xdr:row>
      <xdr:rowOff>152819</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9494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169346</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94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49238</xdr:rowOff>
    </xdr:from>
    <xdr:to>
      <xdr:col>98</xdr:col>
      <xdr:colOff>38100</xdr:colOff>
      <xdr:row>56</xdr:row>
      <xdr:rowOff>150838</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86055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167365</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94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42283</xdr:rowOff>
    </xdr:from>
    <xdr:to>
      <xdr:col>116</xdr:col>
      <xdr:colOff>63500</xdr:colOff>
      <xdr:row>75</xdr:row>
      <xdr:rowOff>76541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1323300" y="12901033"/>
          <a:ext cx="8382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76541</xdr:rowOff>
    </xdr:from>
    <xdr:to>
      <xdr:col>111</xdr:col>
      <xdr:colOff>177800</xdr:colOff>
      <xdr:row>75</xdr:row>
      <xdr:rowOff>140615</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20434300" y="12935291"/>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140615</xdr:rowOff>
    </xdr:from>
    <xdr:to>
      <xdr:col>107</xdr:col>
      <xdr:colOff>50800</xdr:colOff>
      <xdr:row>75</xdr:row>
      <xdr:rowOff>164421</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9545300" y="12999365"/>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164421</xdr:rowOff>
    </xdr:from>
    <xdr:to>
      <xdr:col>102</xdr:col>
      <xdr:colOff>114300</xdr:colOff>
      <xdr:row>76</xdr:row>
      <xdr:rowOff>9038</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flipV="1">
          <a:off x="18656300" y="1302317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162933</xdr:rowOff>
    </xdr:from>
    <xdr:to>
      <xdr:col>116</xdr:col>
      <xdr:colOff>114300</xdr:colOff>
      <xdr:row>75</xdr:row>
      <xdr:rowOff>93083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2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14360</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27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25741</xdr:rowOff>
    </xdr:from>
    <xdr:to>
      <xdr:col>112</xdr:col>
      <xdr:colOff>38100</xdr:colOff>
      <xdr:row>75</xdr:row>
      <xdr:rowOff>127341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28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143868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26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89815</xdr:rowOff>
    </xdr:from>
    <xdr:to>
      <xdr:col>107</xdr:col>
      <xdr:colOff>101600</xdr:colOff>
      <xdr:row>76</xdr:row>
      <xdr:rowOff>19965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29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11092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113622</xdr:rowOff>
    </xdr:from>
    <xdr:to>
      <xdr:col>102</xdr:col>
      <xdr:colOff>165100</xdr:colOff>
      <xdr:row>76</xdr:row>
      <xdr:rowOff>43771</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2972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34898</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30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129689</xdr:rowOff>
    </xdr:from>
    <xdr:to>
      <xdr:col>98</xdr:col>
      <xdr:colOff>38100</xdr:colOff>
      <xdr:row>76</xdr:row>
      <xdr:rowOff>59838</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2988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50965</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30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補助費等、普通建設事業費（うち更新整備）において、類似団体内平均値と比較した住民一人当たりコストが特に高い状況となっている。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63,636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ごみ・し尿処理、消防、学校給食事務を一部事務組合で行っており、これらの負担金を支出しているためである。今度も、一部事務組合に対して行財政改革を促し、構成市の負担を少しでも抑制できるように努め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40,360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円となっており、類似団体と比較して一人当たりのコストが高い状況となっている。これは、昨年度に引き続き庁舎施設整備事業において多額の事業費が生じたことなどによるものである。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112725</xdr:rowOff>
    </xdr:from>
    <xdr:to>
      <xdr:col>24</xdr:col>
      <xdr:colOff>63500</xdr:colOff>
      <xdr:row>34</xdr:row>
      <xdr:rowOff>121412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4202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96266</xdr:rowOff>
    </xdr:from>
    <xdr:to>
      <xdr:col>19</xdr:col>
      <xdr:colOff>177800</xdr:colOff>
      <xdr:row>34</xdr:row>
      <xdr:rowOff>112725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2556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34</xdr:row>
      <xdr:rowOff>98552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55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98552</xdr:rowOff>
    </xdr:from>
    <xdr:to>
      <xdr:col>10</xdr:col>
      <xdr:colOff>114300</xdr:colOff>
      <xdr:row>35</xdr:row>
      <xdr:rowOff>76607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27852"/>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70612</xdr:rowOff>
    </xdr:from>
    <xdr:to>
      <xdr:col>24</xdr:col>
      <xdr:colOff>114300</xdr:colOff>
      <xdr:row>35</xdr:row>
      <xdr:rowOff>762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93489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61925</xdr:rowOff>
    </xdr:from>
    <xdr:to>
      <xdr:col>20</xdr:col>
      <xdr:colOff>38100</xdr:colOff>
      <xdr:row>34</xdr:row>
      <xdr:rowOff>163525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45466</xdr:rowOff>
    </xdr:from>
    <xdr:to>
      <xdr:col>15</xdr:col>
      <xdr:colOff>101600</xdr:colOff>
      <xdr:row>34</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163593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47752</xdr:rowOff>
    </xdr:from>
    <xdr:to>
      <xdr:col>10</xdr:col>
      <xdr:colOff>165100</xdr:colOff>
      <xdr:row>34</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165879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25807</xdr:rowOff>
    </xdr:from>
    <xdr:to>
      <xdr:col>6</xdr:col>
      <xdr:colOff>38100</xdr:colOff>
      <xdr:row>35</xdr:row>
      <xdr:rowOff>127407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118534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169953</xdr:rowOff>
    </xdr:from>
    <xdr:to>
      <xdr:col>24</xdr:col>
      <xdr:colOff>63500</xdr:colOff>
      <xdr:row>56</xdr:row>
      <xdr:rowOff>150471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56803"/>
          <a:ext cx="838200" cy="4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169953</xdr:rowOff>
    </xdr:from>
    <xdr:to>
      <xdr:col>19</xdr:col>
      <xdr:colOff>177800</xdr:colOff>
      <xdr:row>57</xdr:row>
      <xdr:rowOff>75157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56803"/>
          <a:ext cx="889000" cy="59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75157</xdr:rowOff>
    </xdr:from>
    <xdr:to>
      <xdr:col>15</xdr:col>
      <xdr:colOff>50800</xdr:colOff>
      <xdr:row>57</xdr:row>
      <xdr:rowOff>161586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7807"/>
          <a:ext cx="889000" cy="8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147152</xdr:rowOff>
    </xdr:from>
    <xdr:to>
      <xdr:col>10</xdr:col>
      <xdr:colOff>114300</xdr:colOff>
      <xdr:row>57</xdr:row>
      <xdr:rowOff>161586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19802"/>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99671</xdr:rowOff>
    </xdr:from>
    <xdr:to>
      <xdr:col>24</xdr:col>
      <xdr:colOff>114300</xdr:colOff>
      <xdr:row>57</xdr:row>
      <xdr:rowOff>29821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122548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119153</xdr:rowOff>
    </xdr:from>
    <xdr:to>
      <xdr:col>20</xdr:col>
      <xdr:colOff>38100</xdr:colOff>
      <xdr:row>54</xdr:row>
      <xdr:rowOff>49303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65830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8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24357</xdr:rowOff>
    </xdr:from>
    <xdr:to>
      <xdr:col>15</xdr:col>
      <xdr:colOff>101600</xdr:colOff>
      <xdr:row>57</xdr:row>
      <xdr:rowOff>125957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117084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110786</xdr:rowOff>
    </xdr:from>
    <xdr:to>
      <xdr:col>10</xdr:col>
      <xdr:colOff>165100</xdr:colOff>
      <xdr:row>58</xdr:row>
      <xdr:rowOff>40936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32063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96352</xdr:rowOff>
    </xdr:from>
    <xdr:to>
      <xdr:col>6</xdr:col>
      <xdr:colOff>38100</xdr:colOff>
      <xdr:row>58</xdr:row>
      <xdr:rowOff>26502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17629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162979</xdr:rowOff>
    </xdr:from>
    <xdr:to>
      <xdr:col>24</xdr:col>
      <xdr:colOff>63500</xdr:colOff>
      <xdr:row>77</xdr:row>
      <xdr:rowOff>11207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21729"/>
          <a:ext cx="838200" cy="19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11207</xdr:rowOff>
    </xdr:from>
    <xdr:to>
      <xdr:col>19</xdr:col>
      <xdr:colOff>177800</xdr:colOff>
      <xdr:row>77</xdr:row>
      <xdr:rowOff>102276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2857"/>
          <a:ext cx="889000" cy="9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142650</xdr:rowOff>
    </xdr:from>
    <xdr:to>
      <xdr:col>20</xdr:col>
      <xdr:colOff>38100</xdr:colOff>
      <xdr:row>78</xdr:row>
      <xdr:rowOff>72800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102276</xdr:rowOff>
    </xdr:from>
    <xdr:to>
      <xdr:col>15</xdr:col>
      <xdr:colOff>50800</xdr:colOff>
      <xdr:row>77</xdr:row>
      <xdr:rowOff>117745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392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117745</xdr:rowOff>
    </xdr:from>
    <xdr:to>
      <xdr:col>10</xdr:col>
      <xdr:colOff>114300</xdr:colOff>
      <xdr:row>77</xdr:row>
      <xdr:rowOff>147701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9395"/>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112179</xdr:rowOff>
    </xdr:from>
    <xdr:to>
      <xdr:col>24</xdr:col>
      <xdr:colOff>114300</xdr:colOff>
      <xdr:row>76</xdr:row>
      <xdr:rowOff>42329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135056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131857</xdr:rowOff>
    </xdr:from>
    <xdr:to>
      <xdr:col>20</xdr:col>
      <xdr:colOff>38100</xdr:colOff>
      <xdr:row>77</xdr:row>
      <xdr:rowOff>62007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78535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3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51476</xdr:rowOff>
    </xdr:from>
    <xdr:to>
      <xdr:col>15</xdr:col>
      <xdr:colOff>101600</xdr:colOff>
      <xdr:row>77</xdr:row>
      <xdr:rowOff>153076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169603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66945</xdr:rowOff>
    </xdr:from>
    <xdr:to>
      <xdr:col>10</xdr:col>
      <xdr:colOff>165100</xdr:colOff>
      <xdr:row>77</xdr:row>
      <xdr:rowOff>168545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4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96901</xdr:rowOff>
    </xdr:from>
    <xdr:to>
      <xdr:col>6</xdr:col>
      <xdr:colOff>38100</xdr:colOff>
      <xdr:row>78</xdr:row>
      <xdr:rowOff>27051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43578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101688</xdr:rowOff>
    </xdr:from>
    <xdr:to>
      <xdr:col>24</xdr:col>
      <xdr:colOff>63500</xdr:colOff>
      <xdr:row>98</xdr:row>
      <xdr:rowOff>162153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03788"/>
          <a:ext cx="8382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162153</xdr:rowOff>
    </xdr:from>
    <xdr:to>
      <xdr:col>19</xdr:col>
      <xdr:colOff>177800</xdr:colOff>
      <xdr:row>98</xdr:row>
      <xdr:rowOff>171386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4253"/>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171386</xdr:rowOff>
    </xdr:from>
    <xdr:to>
      <xdr:col>15</xdr:col>
      <xdr:colOff>50800</xdr:colOff>
      <xdr:row>99</xdr:row>
      <xdr:rowOff>29057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73486"/>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29057</xdr:rowOff>
    </xdr:from>
    <xdr:to>
      <xdr:col>10</xdr:col>
      <xdr:colOff>114300</xdr:colOff>
      <xdr:row>99</xdr:row>
      <xdr:rowOff>54521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02607"/>
          <a:ext cx="8890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50888</xdr:rowOff>
    </xdr:from>
    <xdr:to>
      <xdr:col>24</xdr:col>
      <xdr:colOff>114300</xdr:colOff>
      <xdr:row>98</xdr:row>
      <xdr:rowOff>152488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29315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111353</xdr:rowOff>
    </xdr:from>
    <xdr:to>
      <xdr:col>20</xdr:col>
      <xdr:colOff>38100</xdr:colOff>
      <xdr:row>99</xdr:row>
      <xdr:rowOff>41503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32630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120586</xdr:rowOff>
    </xdr:from>
    <xdr:to>
      <xdr:col>15</xdr:col>
      <xdr:colOff>101600</xdr:colOff>
      <xdr:row>99</xdr:row>
      <xdr:rowOff>50736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41863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149707</xdr:rowOff>
    </xdr:from>
    <xdr:to>
      <xdr:col>10</xdr:col>
      <xdr:colOff>165100</xdr:colOff>
      <xdr:row>99</xdr:row>
      <xdr:rowOff>79857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3721</xdr:rowOff>
    </xdr:from>
    <xdr:to>
      <xdr:col>6</xdr:col>
      <xdr:colOff>38100</xdr:colOff>
      <xdr:row>99</xdr:row>
      <xdr:rowOff>105321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96448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6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164465</xdr:rowOff>
    </xdr:from>
    <xdr:to>
      <xdr:col>55</xdr:col>
      <xdr:colOff>0</xdr:colOff>
      <xdr:row>38</xdr:row>
      <xdr:rowOff>26162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0811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xdr:rowOff>
    </xdr:from>
    <xdr:to>
      <xdr:col>50</xdr:col>
      <xdr:colOff>114300</xdr:colOff>
      <xdr:row>38</xdr:row>
      <xdr:rowOff>26162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2945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5207</xdr:rowOff>
    </xdr:from>
    <xdr:to>
      <xdr:col>45</xdr:col>
      <xdr:colOff>177800</xdr:colOff>
      <xdr:row>38</xdr:row>
      <xdr:rowOff>14351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203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5207</xdr:rowOff>
    </xdr:from>
    <xdr:to>
      <xdr:col>41</xdr:col>
      <xdr:colOff>50800</xdr:colOff>
      <xdr:row>38</xdr:row>
      <xdr:rowOff>9398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2030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92092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5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146812</xdr:rowOff>
    </xdr:from>
    <xdr:to>
      <xdr:col>50</xdr:col>
      <xdr:colOff>165100</xdr:colOff>
      <xdr:row>38</xdr:row>
      <xdr:rowOff>76962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68089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135001</xdr:rowOff>
    </xdr:from>
    <xdr:to>
      <xdr:col>46</xdr:col>
      <xdr:colOff>38100</xdr:colOff>
      <xdr:row>38</xdr:row>
      <xdr:rowOff>65151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56278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125857</xdr:rowOff>
    </xdr:from>
    <xdr:to>
      <xdr:col>41</xdr:col>
      <xdr:colOff>101600</xdr:colOff>
      <xdr:row>38</xdr:row>
      <xdr:rowOff>56007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47134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104518</xdr:rowOff>
    </xdr:from>
    <xdr:to>
      <xdr:col>55</xdr:col>
      <xdr:colOff>0</xdr:colOff>
      <xdr:row>58</xdr:row>
      <xdr:rowOff>107833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861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107490</xdr:rowOff>
    </xdr:from>
    <xdr:to>
      <xdr:col>50</xdr:col>
      <xdr:colOff>114300</xdr:colOff>
      <xdr:row>58</xdr:row>
      <xdr:rowOff>107833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5159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107490</xdr:rowOff>
    </xdr:from>
    <xdr:to>
      <xdr:col>45</xdr:col>
      <xdr:colOff>177800</xdr:colOff>
      <xdr:row>58</xdr:row>
      <xdr:rowOff>109708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1590"/>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109708</xdr:rowOff>
    </xdr:from>
    <xdr:to>
      <xdr:col>41</xdr:col>
      <xdr:colOff>50800</xdr:colOff>
      <xdr:row>58</xdr:row>
      <xdr:rowOff>111239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3808"/>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53718</xdr:rowOff>
    </xdr:from>
    <xdr:to>
      <xdr:col>55</xdr:col>
      <xdr:colOff>50800</xdr:colOff>
      <xdr:row>58</xdr:row>
      <xdr:rowOff>155318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140095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57033</xdr:rowOff>
    </xdr:from>
    <xdr:to>
      <xdr:col>50</xdr:col>
      <xdr:colOff>165100</xdr:colOff>
      <xdr:row>58</xdr:row>
      <xdr:rowOff>158633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149760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9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56690</xdr:rowOff>
    </xdr:from>
    <xdr:to>
      <xdr:col>46</xdr:col>
      <xdr:colOff>38100</xdr:colOff>
      <xdr:row>58</xdr:row>
      <xdr:rowOff>158290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149417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58908</xdr:rowOff>
    </xdr:from>
    <xdr:to>
      <xdr:col>41</xdr:col>
      <xdr:colOff>101600</xdr:colOff>
      <xdr:row>58</xdr:row>
      <xdr:rowOff>160508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151635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60439</xdr:rowOff>
    </xdr:from>
    <xdr:to>
      <xdr:col>36</xdr:col>
      <xdr:colOff>165100</xdr:colOff>
      <xdr:row>58</xdr:row>
      <xdr:rowOff>162039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153166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9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131814</xdr:rowOff>
    </xdr:from>
    <xdr:to>
      <xdr:col>55</xdr:col>
      <xdr:colOff>0</xdr:colOff>
      <xdr:row>78</xdr:row>
      <xdr:rowOff>39139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33464"/>
          <a:ext cx="8382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39139</xdr:rowOff>
    </xdr:from>
    <xdr:to>
      <xdr:col>50</xdr:col>
      <xdr:colOff>114300</xdr:colOff>
      <xdr:row>78</xdr:row>
      <xdr:rowOff>104907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12239"/>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104907</xdr:rowOff>
    </xdr:from>
    <xdr:to>
      <xdr:col>45</xdr:col>
      <xdr:colOff>177800</xdr:colOff>
      <xdr:row>78</xdr:row>
      <xdr:rowOff>107262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8007"/>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107262</xdr:rowOff>
    </xdr:from>
    <xdr:to>
      <xdr:col>41</xdr:col>
      <xdr:colOff>50800</xdr:colOff>
      <xdr:row>78</xdr:row>
      <xdr:rowOff>107651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03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81014</xdr:rowOff>
    </xdr:from>
    <xdr:to>
      <xdr:col>55</xdr:col>
      <xdr:colOff>50800</xdr:colOff>
      <xdr:row>78</xdr:row>
      <xdr:rowOff>11164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59441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159789</xdr:rowOff>
    </xdr:from>
    <xdr:to>
      <xdr:col>50</xdr:col>
      <xdr:colOff>165100</xdr:colOff>
      <xdr:row>78</xdr:row>
      <xdr:rowOff>89939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81066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54107</xdr:rowOff>
    </xdr:from>
    <xdr:to>
      <xdr:col>46</xdr:col>
      <xdr:colOff>38100</xdr:colOff>
      <xdr:row>78</xdr:row>
      <xdr:rowOff>155707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146834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56462</xdr:rowOff>
    </xdr:from>
    <xdr:to>
      <xdr:col>41</xdr:col>
      <xdr:colOff>101600</xdr:colOff>
      <xdr:row>78</xdr:row>
      <xdr:rowOff>158062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149189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56851</xdr:rowOff>
    </xdr:from>
    <xdr:to>
      <xdr:col>36</xdr:col>
      <xdr:colOff>165100</xdr:colOff>
      <xdr:row>78</xdr:row>
      <xdr:rowOff>158451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149578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69735</xdr:rowOff>
    </xdr:from>
    <xdr:to>
      <xdr:col>55</xdr:col>
      <xdr:colOff>0</xdr:colOff>
      <xdr:row>96</xdr:row>
      <xdr:rowOff>87401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28935"/>
          <a:ext cx="8382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62534</xdr:rowOff>
    </xdr:from>
    <xdr:to>
      <xdr:col>50</xdr:col>
      <xdr:colOff>114300</xdr:colOff>
      <xdr:row>96</xdr:row>
      <xdr:rowOff>87401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21734"/>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22937</xdr:rowOff>
    </xdr:from>
    <xdr:to>
      <xdr:col>45</xdr:col>
      <xdr:colOff>177800</xdr:colOff>
      <xdr:row>96</xdr:row>
      <xdr:rowOff>62534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8213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22937</xdr:rowOff>
    </xdr:from>
    <xdr:to>
      <xdr:col>41</xdr:col>
      <xdr:colOff>50800</xdr:colOff>
      <xdr:row>96</xdr:row>
      <xdr:rowOff>71132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82137"/>
          <a:ext cx="8890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18935</xdr:rowOff>
    </xdr:from>
    <xdr:to>
      <xdr:col>55</xdr:col>
      <xdr:colOff>50800</xdr:colOff>
      <xdr:row>96</xdr:row>
      <xdr:rowOff>120535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168812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36601</xdr:rowOff>
    </xdr:from>
    <xdr:to>
      <xdr:col>50</xdr:col>
      <xdr:colOff>165100</xdr:colOff>
      <xdr:row>96</xdr:row>
      <xdr:rowOff>138201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11734</xdr:rowOff>
    </xdr:from>
    <xdr:to>
      <xdr:col>46</xdr:col>
      <xdr:colOff>38100</xdr:colOff>
      <xdr:row>96</xdr:row>
      <xdr:rowOff>113334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104461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143587</xdr:rowOff>
    </xdr:from>
    <xdr:to>
      <xdr:col>41</xdr:col>
      <xdr:colOff>101600</xdr:colOff>
      <xdr:row>96</xdr:row>
      <xdr:rowOff>73737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64864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20332</xdr:rowOff>
    </xdr:from>
    <xdr:to>
      <xdr:col>36</xdr:col>
      <xdr:colOff>165100</xdr:colOff>
      <xdr:row>96</xdr:row>
      <xdr:rowOff>121932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98278</xdr:rowOff>
    </xdr:from>
    <xdr:to>
      <xdr:col>85</xdr:col>
      <xdr:colOff>127000</xdr:colOff>
      <xdr:row>37</xdr:row>
      <xdr:rowOff>138923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41928"/>
          <a:ext cx="8382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98278</xdr:rowOff>
    </xdr:from>
    <xdr:to>
      <xdr:col>81</xdr:col>
      <xdr:colOff>50800</xdr:colOff>
      <xdr:row>37</xdr:row>
      <xdr:rowOff>137048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41928"/>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127676</xdr:rowOff>
    </xdr:from>
    <xdr:to>
      <xdr:col>76</xdr:col>
      <xdr:colOff>114300</xdr:colOff>
      <xdr:row>37</xdr:row>
      <xdr:rowOff>137048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7132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127676</xdr:rowOff>
    </xdr:from>
    <xdr:to>
      <xdr:col>71</xdr:col>
      <xdr:colOff>177800</xdr:colOff>
      <xdr:row>37</xdr:row>
      <xdr:rowOff>170973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71326"/>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88123</xdr:rowOff>
    </xdr:from>
    <xdr:to>
      <xdr:col>85</xdr:col>
      <xdr:colOff>177800</xdr:colOff>
      <xdr:row>38</xdr:row>
      <xdr:rowOff>18273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66550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47478</xdr:rowOff>
    </xdr:from>
    <xdr:to>
      <xdr:col>81</xdr:col>
      <xdr:colOff>101600</xdr:colOff>
      <xdr:row>37</xdr:row>
      <xdr:rowOff>149078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140205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86248</xdr:rowOff>
    </xdr:from>
    <xdr:to>
      <xdr:col>76</xdr:col>
      <xdr:colOff>165100</xdr:colOff>
      <xdr:row>38</xdr:row>
      <xdr:rowOff>16398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7525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76876</xdr:rowOff>
    </xdr:from>
    <xdr:to>
      <xdr:col>72</xdr:col>
      <xdr:colOff>38100</xdr:colOff>
      <xdr:row>38</xdr:row>
      <xdr:rowOff>7026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169603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120173</xdr:rowOff>
    </xdr:from>
    <xdr:to>
      <xdr:col>67</xdr:col>
      <xdr:colOff>101600</xdr:colOff>
      <xdr:row>38</xdr:row>
      <xdr:rowOff>50323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41450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53159</xdr:rowOff>
    </xdr:from>
    <xdr:to>
      <xdr:col>85</xdr:col>
      <xdr:colOff>127000</xdr:colOff>
      <xdr:row>57</xdr:row>
      <xdr:rowOff>129968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25809"/>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53159</xdr:rowOff>
    </xdr:from>
    <xdr:to>
      <xdr:col>81</xdr:col>
      <xdr:colOff>50800</xdr:colOff>
      <xdr:row>57</xdr:row>
      <xdr:rowOff>163899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25809"/>
          <a:ext cx="8890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163899</xdr:rowOff>
    </xdr:from>
    <xdr:to>
      <xdr:col>76</xdr:col>
      <xdr:colOff>114300</xdr:colOff>
      <xdr:row>58</xdr:row>
      <xdr:rowOff>858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6549"/>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858</xdr:rowOff>
    </xdr:from>
    <xdr:to>
      <xdr:col>71</xdr:col>
      <xdr:colOff>177800</xdr:colOff>
      <xdr:row>58</xdr:row>
      <xdr:rowOff>129593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4958"/>
          <a:ext cx="8890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79168</xdr:rowOff>
    </xdr:from>
    <xdr:to>
      <xdr:col>85</xdr:col>
      <xdr:colOff>177800</xdr:colOff>
      <xdr:row>58</xdr:row>
      <xdr:rowOff>9318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57595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2359</xdr:rowOff>
    </xdr:from>
    <xdr:to>
      <xdr:col>81</xdr:col>
      <xdr:colOff>101600</xdr:colOff>
      <xdr:row>57</xdr:row>
      <xdr:rowOff>103959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95086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113099</xdr:rowOff>
    </xdr:from>
    <xdr:to>
      <xdr:col>76</xdr:col>
      <xdr:colOff>165100</xdr:colOff>
      <xdr:row>58</xdr:row>
      <xdr:rowOff>43249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34376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121508</xdr:rowOff>
    </xdr:from>
    <xdr:to>
      <xdr:col>72</xdr:col>
      <xdr:colOff>38100</xdr:colOff>
      <xdr:row>58</xdr:row>
      <xdr:rowOff>51658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42785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78793</xdr:rowOff>
    </xdr:from>
    <xdr:to>
      <xdr:col>67</xdr:col>
      <xdr:colOff>101600</xdr:colOff>
      <xdr:row>59</xdr:row>
      <xdr:rowOff>8943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52701</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97251"/>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39215</xdr:rowOff>
    </xdr:from>
    <xdr:to>
      <xdr:col>76</xdr:col>
      <xdr:colOff>114300</xdr:colOff>
      <xdr:row>79</xdr:row>
      <xdr:rowOff>52701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3765"/>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39215</xdr:rowOff>
    </xdr:from>
    <xdr:to>
      <xdr:col>71</xdr:col>
      <xdr:colOff>177800</xdr:colOff>
      <xdr:row>79</xdr:row>
      <xdr:rowOff>77358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3765"/>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1901</xdr:rowOff>
    </xdr:from>
    <xdr:to>
      <xdr:col>76</xdr:col>
      <xdr:colOff>165100</xdr:colOff>
      <xdr:row>79</xdr:row>
      <xdr:rowOff>103501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94628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159865</xdr:rowOff>
    </xdr:from>
    <xdr:to>
      <xdr:col>72</xdr:col>
      <xdr:colOff>38100</xdr:colOff>
      <xdr:row>79</xdr:row>
      <xdr:rowOff>90015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81142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26558</xdr:rowOff>
    </xdr:from>
    <xdr:to>
      <xdr:col>67</xdr:col>
      <xdr:colOff>101600</xdr:colOff>
      <xdr:row>79</xdr:row>
      <xdr:rowOff>128158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119285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63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3696</xdr:rowOff>
    </xdr:from>
    <xdr:to>
      <xdr:col>85</xdr:col>
      <xdr:colOff>127000</xdr:colOff>
      <xdr:row>97</xdr:row>
      <xdr:rowOff>36728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4346"/>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36728</xdr:rowOff>
    </xdr:from>
    <xdr:to>
      <xdr:col>81</xdr:col>
      <xdr:colOff>50800</xdr:colOff>
      <xdr:row>97</xdr:row>
      <xdr:rowOff>48234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6737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36144</xdr:rowOff>
    </xdr:from>
    <xdr:to>
      <xdr:col>76</xdr:col>
      <xdr:colOff>114300</xdr:colOff>
      <xdr:row>97</xdr:row>
      <xdr:rowOff>48234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6679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21234</xdr:rowOff>
    </xdr:from>
    <xdr:to>
      <xdr:col>71</xdr:col>
      <xdr:colOff>177800</xdr:colOff>
      <xdr:row>97</xdr:row>
      <xdr:rowOff>36144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51884"/>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124346</xdr:rowOff>
    </xdr:from>
    <xdr:to>
      <xdr:col>85</xdr:col>
      <xdr:colOff>177800</xdr:colOff>
      <xdr:row>97</xdr:row>
      <xdr:rowOff>54496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102773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157378</xdr:rowOff>
    </xdr:from>
    <xdr:to>
      <xdr:col>81</xdr:col>
      <xdr:colOff>101600</xdr:colOff>
      <xdr:row>97</xdr:row>
      <xdr:rowOff>87528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78655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0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168884</xdr:rowOff>
    </xdr:from>
    <xdr:to>
      <xdr:col>76</xdr:col>
      <xdr:colOff>165100</xdr:colOff>
      <xdr:row>97</xdr:row>
      <xdr:rowOff>99034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90161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156794</xdr:rowOff>
    </xdr:from>
    <xdr:to>
      <xdr:col>72</xdr:col>
      <xdr:colOff>38100</xdr:colOff>
      <xdr:row>97</xdr:row>
      <xdr:rowOff>86944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141884</xdr:rowOff>
    </xdr:from>
    <xdr:to>
      <xdr:col>67</xdr:col>
      <xdr:colOff>101600</xdr:colOff>
      <xdr:row>97</xdr:row>
      <xdr:rowOff>72034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63161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総務費、民生費において、類似団体内平均値と比較した住民一人当たりコストが特に高い状況となっている。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72,644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円となっており、類似団体と比較して一人当たりコストが高い状況となっている。これは、庁舎整備事業及び新庁舎供用開始による庁舎総合管理費が増となったことなどが主な要因と考えられる。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189,556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円となっており、類似団体と比較して一人当たりのコストが高い状況となっている。これは、公立認定こども園の改修費用が増となったことなどが主な要因と考えられる。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a:t>
          </a:r>
        </a:p>
        <a:p>
          <a:r>
            <a:rPr kumimoji="1" lang="ja-JP" altLang="en-US" sz="1400">
              <a:latin typeface="ＭＳ ゴシック" pitchFamily="49" charset="-128"/>
              <a:ea typeface="ＭＳ ゴシック" pitchFamily="49" charset="-128"/>
            </a:rPr>
            <a:t>　実質単年度収支についても、普通交付税等が前年比増収となったことに加え、経費削減に努めていることなどにより、引き続き黒字を確保している。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14.31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で赤字団体であったが、平成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年連続で該当なしであり、昨年度に引き続きすべての会計で黒字となった。</a:t>
          </a:r>
        </a:p>
        <a:p>
          <a:r>
            <a:rPr kumimoji="1" lang="ja-JP" altLang="en-US" sz="1400">
              <a:latin typeface="ＭＳ ゴシック" pitchFamily="49" charset="-128"/>
              <a:ea typeface="ＭＳ ゴシック" pitchFamily="49" charset="-128"/>
            </a:rPr>
            <a:t>　しかしながら、病院事業会計の実質収支の黒字要因については昨年度同様、新型コロナ感染症関連補助金の交付によるものである。コロナ終息後における病院事業会計の経営状況は不透明であり、また、一般会計においても公債費などの義務的経費の増が見込まれることから、今後も連結実質収支の黒字を維持していくためには、引続き財政の健全化を図る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 Id="rId1" Type="http://schemas.openxmlformats.org/officeDocument/2006/relationships/printerSettings" Target="../printerSettings/printerSettings10.bin"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 Id="rId1" Type="http://schemas.openxmlformats.org/officeDocument/2006/relationships/printerSettings" Target="../printerSettings/printerSettings11.bin"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2" Type="http://schemas.openxmlformats.org/officeDocument/2006/relationships/drawing" Target="../drawings/drawing13.xml" /><Relationship Id="rId1" Type="http://schemas.openxmlformats.org/officeDocument/2006/relationships/printerSettings" Target="../printerSettings/printerSettings14.bin" /></Relationships>
</file>

<file path=xl/worksheets/_rels/sheet15.xml.rels>&#65279;<?xml version="1.0" encoding="UTF-8" standalone="yes"?><Relationships xmlns="http://schemas.openxmlformats.org/package/2006/relationships"><Relationship Id="rId2" Type="http://schemas.openxmlformats.org/officeDocument/2006/relationships/drawing" Target="../drawings/drawing14.xml" /><Relationship Id="rId1" Type="http://schemas.openxmlformats.org/officeDocument/2006/relationships/printerSettings" Target="../printerSettings/printerSettings15.bin" /></Relationships>
</file>

<file path=xl/worksheets/_rels/sheet16.xml.rels>&#65279;<?xml version="1.0" encoding="UTF-8" standalone="yes"?><Relationships xmlns="http://schemas.openxmlformats.org/package/2006/relationships"><Relationship Id="rId2" Type="http://schemas.openxmlformats.org/officeDocument/2006/relationships/drawing" Target="../drawings/drawing15.xml" /><Relationship Id="rId1" Type="http://schemas.openxmlformats.org/officeDocument/2006/relationships/printerSettings" Target="../printerSettings/printerSettings16.bin" /></Relationships>
</file>

<file path=xl/worksheets/_rels/sheet17.xml.rels>&#65279;<?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 Id="rId1" Type="http://schemas.openxmlformats.org/officeDocument/2006/relationships/printerSettings" Target="../printerSettings/printerSettings8.bin"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30750306</v>
      </c>
      <c r="BO4" s="404"/>
      <c r="BP4" s="404"/>
      <c r="BQ4" s="404"/>
      <c r="BR4" s="404"/>
      <c r="BS4" s="404"/>
      <c r="BT4" s="404"/>
      <c r="BU4" s="405"/>
      <c r="BV4" s="403">
        <v>36314451</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7.2</v>
      </c>
      <c r="CU4" s="410"/>
      <c r="CV4" s="410"/>
      <c r="CW4" s="410"/>
      <c r="CX4" s="410"/>
      <c r="CY4" s="410"/>
      <c r="CZ4" s="410"/>
      <c r="DA4" s="411"/>
      <c r="DB4" s="409">
        <v>3.2</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29562106</v>
      </c>
      <c r="BO5" s="441"/>
      <c r="BP5" s="441"/>
      <c r="BQ5" s="441"/>
      <c r="BR5" s="441"/>
      <c r="BS5" s="441"/>
      <c r="BT5" s="441"/>
      <c r="BU5" s="442"/>
      <c r="BV5" s="440">
        <v>35364921</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91.4</v>
      </c>
      <c r="CU5" s="438"/>
      <c r="CV5" s="438"/>
      <c r="CW5" s="438"/>
      <c r="CX5" s="438"/>
      <c r="CY5" s="438"/>
      <c r="CZ5" s="438"/>
      <c r="DA5" s="439"/>
      <c r="DB5" s="437">
        <v>94.3</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1188200</v>
      </c>
      <c r="BO6" s="441"/>
      <c r="BP6" s="441"/>
      <c r="BQ6" s="441"/>
      <c r="BR6" s="441"/>
      <c r="BS6" s="441"/>
      <c r="BT6" s="441"/>
      <c r="BU6" s="442"/>
      <c r="BV6" s="440">
        <v>949530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97.6</v>
      </c>
      <c r="CU6" s="478"/>
      <c r="CV6" s="478"/>
      <c r="CW6" s="478"/>
      <c r="CX6" s="478"/>
      <c r="CY6" s="478"/>
      <c r="CZ6" s="478"/>
      <c r="DA6" s="479"/>
      <c r="DB6" s="477">
        <v>99.4</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94</v>
      </c>
      <c r="AV7" s="473"/>
      <c r="AW7" s="473"/>
      <c r="AX7" s="473"/>
      <c r="AY7" s="474" t="s">
        <v>105</v>
      </c>
      <c r="AZ7" s="475"/>
      <c r="BA7" s="475"/>
      <c r="BB7" s="475"/>
      <c r="BC7" s="475"/>
      <c r="BD7" s="475"/>
      <c r="BE7" s="475"/>
      <c r="BF7" s="475"/>
      <c r="BG7" s="475"/>
      <c r="BH7" s="475"/>
      <c r="BI7" s="475"/>
      <c r="BJ7" s="475"/>
      <c r="BK7" s="475"/>
      <c r="BL7" s="475"/>
      <c r="BM7" s="476"/>
      <c r="BN7" s="440">
        <v>19169</v>
      </c>
      <c r="BO7" s="441"/>
      <c r="BP7" s="441"/>
      <c r="BQ7" s="441"/>
      <c r="BR7" s="441"/>
      <c r="BS7" s="441"/>
      <c r="BT7" s="441"/>
      <c r="BU7" s="442"/>
      <c r="BV7" s="440">
        <v>460018</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16143684</v>
      </c>
      <c r="CU7" s="441"/>
      <c r="CV7" s="441"/>
      <c r="CW7" s="441"/>
      <c r="CX7" s="441"/>
      <c r="CY7" s="441"/>
      <c r="CZ7" s="441"/>
      <c r="DA7" s="442"/>
      <c r="DB7" s="440">
        <v>15354211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108</v>
      </c>
      <c r="AV8" s="473"/>
      <c r="AW8" s="473"/>
      <c r="AX8" s="473"/>
      <c r="AY8" s="474" t="s">
        <v>109</v>
      </c>
      <c r="AZ8" s="475"/>
      <c r="BA8" s="475"/>
      <c r="BB8" s="475"/>
      <c r="BC8" s="475"/>
      <c r="BD8" s="475"/>
      <c r="BE8" s="475"/>
      <c r="BF8" s="475"/>
      <c r="BG8" s="475"/>
      <c r="BH8" s="475"/>
      <c r="BI8" s="475"/>
      <c r="BJ8" s="475"/>
      <c r="BK8" s="475"/>
      <c r="BL8" s="475"/>
      <c r="BM8" s="476"/>
      <c r="BN8" s="440">
        <v>1169031</v>
      </c>
      <c r="BO8" s="441"/>
      <c r="BP8" s="441"/>
      <c r="BQ8" s="441"/>
      <c r="BR8" s="441"/>
      <c r="BS8" s="441"/>
      <c r="BT8" s="441"/>
      <c r="BU8" s="442"/>
      <c r="BV8" s="440">
        <v>489512</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0.61</v>
      </c>
      <c r="CU8" s="481"/>
      <c r="CV8" s="481"/>
      <c r="CW8" s="481"/>
      <c r="CX8" s="481"/>
      <c r="CY8" s="481"/>
      <c r="CZ8" s="481"/>
      <c r="DA8" s="482"/>
      <c r="DB8" s="480">
        <v>0.62</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68775</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679519</v>
      </c>
      <c r="BO9" s="441"/>
      <c r="BP9" s="441"/>
      <c r="BQ9" s="441"/>
      <c r="BR9" s="441"/>
      <c r="BS9" s="441"/>
      <c r="BT9" s="441"/>
      <c r="BU9" s="442"/>
      <c r="BV9" s="440">
        <v>298425</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10.6</v>
      </c>
      <c r="CU9" s="438"/>
      <c r="CV9" s="438"/>
      <c r="CW9" s="438"/>
      <c r="CX9" s="438"/>
      <c r="CY9" s="438"/>
      <c r="CZ9" s="438"/>
      <c r="DA9" s="439"/>
      <c r="DB9" s="437">
        <v>10.4</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71112</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251007</v>
      </c>
      <c r="BO10" s="441"/>
      <c r="BP10" s="441"/>
      <c r="BQ10" s="441"/>
      <c r="BR10" s="441"/>
      <c r="BS10" s="441"/>
      <c r="BT10" s="441"/>
      <c r="BU10" s="442"/>
      <c r="BV10" s="440">
        <v>97585</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126</v>
      </c>
      <c r="AV11" s="473"/>
      <c r="AW11" s="473"/>
      <c r="AX11" s="473"/>
      <c r="AY11" s="474" t="s">
        <v>127</v>
      </c>
      <c r="AZ11" s="475"/>
      <c r="BA11" s="475"/>
      <c r="BB11" s="475"/>
      <c r="BC11" s="475"/>
      <c r="BD11" s="475"/>
      <c r="BE11" s="475"/>
      <c r="BF11" s="475"/>
      <c r="BG11" s="475"/>
      <c r="BH11" s="475"/>
      <c r="BI11" s="475"/>
      <c r="BJ11" s="475"/>
      <c r="BK11" s="475"/>
      <c r="BL11" s="475"/>
      <c r="BM11" s="476"/>
      <c r="BN11" s="440">
        <v>150</v>
      </c>
      <c r="BO11" s="441"/>
      <c r="BP11" s="441"/>
      <c r="BQ11" s="441"/>
      <c r="BR11" s="441"/>
      <c r="BS11" s="441"/>
      <c r="BT11" s="441"/>
      <c r="BU11" s="442"/>
      <c r="BV11" s="440">
        <v>7568</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67759</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136</v>
      </c>
      <c r="AV12" s="473"/>
      <c r="AW12" s="473"/>
      <c r="AX12" s="473"/>
      <c r="AY12" s="474" t="s">
        <v>137</v>
      </c>
      <c r="AZ12" s="475"/>
      <c r="BA12" s="475"/>
      <c r="BB12" s="475"/>
      <c r="BC12" s="475"/>
      <c r="BD12" s="475"/>
      <c r="BE12" s="475"/>
      <c r="BF12" s="475"/>
      <c r="BG12" s="475"/>
      <c r="BH12" s="475"/>
      <c r="BI12" s="475"/>
      <c r="BJ12" s="475"/>
      <c r="BK12" s="475"/>
      <c r="BL12" s="475"/>
      <c r="BM12" s="476"/>
      <c r="BN12" s="440">
        <v>13298</v>
      </c>
      <c r="BO12" s="441"/>
      <c r="BP12" s="441"/>
      <c r="BQ12" s="441"/>
      <c r="BR12" s="441"/>
      <c r="BS12" s="441"/>
      <c r="BT12" s="441"/>
      <c r="BU12" s="442"/>
      <c r="BV12" s="440">
        <v>277379</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130</v>
      </c>
      <c r="CU12" s="481"/>
      <c r="CV12" s="481"/>
      <c r="CW12" s="481"/>
      <c r="CX12" s="481"/>
      <c r="CY12" s="481"/>
      <c r="CZ12" s="481"/>
      <c r="DA12" s="482"/>
      <c r="DB12" s="480" t="s">
        <v>130</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66304</v>
      </c>
      <c r="S13" s="525"/>
      <c r="T13" s="525"/>
      <c r="U13" s="525"/>
      <c r="V13" s="526"/>
      <c r="W13" s="456" t="s">
        <v>140</v>
      </c>
      <c r="X13" s="457"/>
      <c r="Y13" s="457"/>
      <c r="Z13" s="457"/>
      <c r="AA13" s="457"/>
      <c r="AB13" s="447"/>
      <c r="AC13" s="491">
        <v>315</v>
      </c>
      <c r="AD13" s="492"/>
      <c r="AE13" s="492"/>
      <c r="AF13" s="492"/>
      <c r="AG13" s="534"/>
      <c r="AH13" s="491">
        <v>301</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917378</v>
      </c>
      <c r="BO13" s="441"/>
      <c r="BP13" s="441"/>
      <c r="BQ13" s="441"/>
      <c r="BR13" s="441"/>
      <c r="BS13" s="441"/>
      <c r="BT13" s="441"/>
      <c r="BU13" s="442"/>
      <c r="BV13" s="440">
        <v>126199</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3.3</v>
      </c>
      <c r="CU13" s="438"/>
      <c r="CV13" s="438"/>
      <c r="CW13" s="438"/>
      <c r="CX13" s="438"/>
      <c r="CY13" s="438"/>
      <c r="CZ13" s="438"/>
      <c r="DA13" s="439"/>
      <c r="DB13" s="437">
        <v>3.1</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68320</v>
      </c>
      <c r="S14" s="525"/>
      <c r="T14" s="525"/>
      <c r="U14" s="525"/>
      <c r="V14" s="526"/>
      <c r="W14" s="430"/>
      <c r="X14" s="431"/>
      <c r="Y14" s="431"/>
      <c r="Z14" s="431"/>
      <c r="AA14" s="431"/>
      <c r="AB14" s="420"/>
      <c r="AC14" s="527">
        <v>1.1000000000000001</v>
      </c>
      <c r="AD14" s="528"/>
      <c r="AE14" s="528"/>
      <c r="AF14" s="528"/>
      <c r="AG14" s="529"/>
      <c r="AH14" s="527">
        <v>1</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14.2</v>
      </c>
      <c r="CU14" s="539"/>
      <c r="CV14" s="539"/>
      <c r="CW14" s="539"/>
      <c r="CX14" s="539"/>
      <c r="CY14" s="539"/>
      <c r="CZ14" s="539"/>
      <c r="DA14" s="540"/>
      <c r="DB14" s="538">
        <v>10.3</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66902</v>
      </c>
      <c r="S15" s="525"/>
      <c r="T15" s="525"/>
      <c r="U15" s="525"/>
      <c r="V15" s="526"/>
      <c r="W15" s="456" t="s">
        <v>148</v>
      </c>
      <c r="X15" s="457"/>
      <c r="Y15" s="457"/>
      <c r="Z15" s="457"/>
      <c r="AA15" s="457"/>
      <c r="AB15" s="447"/>
      <c r="AC15" s="491">
        <v>8822</v>
      </c>
      <c r="AD15" s="492"/>
      <c r="AE15" s="492"/>
      <c r="AF15" s="492"/>
      <c r="AG15" s="534"/>
      <c r="AH15" s="491">
        <v>9441</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7608347</v>
      </c>
      <c r="BO15" s="404"/>
      <c r="BP15" s="404"/>
      <c r="BQ15" s="404"/>
      <c r="BR15" s="404"/>
      <c r="BS15" s="404"/>
      <c r="BT15" s="404"/>
      <c r="BU15" s="405"/>
      <c r="BV15" s="403">
        <v>7854185</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29.8</v>
      </c>
      <c r="AD16" s="528"/>
      <c r="AE16" s="528"/>
      <c r="AF16" s="528"/>
      <c r="AG16" s="529"/>
      <c r="AH16" s="527">
        <v>31.8</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13062746</v>
      </c>
      <c r="BO16" s="441"/>
      <c r="BP16" s="441"/>
      <c r="BQ16" s="441"/>
      <c r="BR16" s="441"/>
      <c r="BS16" s="441"/>
      <c r="BT16" s="441"/>
      <c r="BU16" s="442"/>
      <c r="BV16" s="440">
        <v>12444154</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20494</v>
      </c>
      <c r="AD17" s="492"/>
      <c r="AE17" s="492"/>
      <c r="AF17" s="492"/>
      <c r="AG17" s="534"/>
      <c r="AH17" s="491">
        <v>19966</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9615995</v>
      </c>
      <c r="BO17" s="441"/>
      <c r="BP17" s="441"/>
      <c r="BQ17" s="441"/>
      <c r="BR17" s="441"/>
      <c r="BS17" s="441"/>
      <c r="BT17" s="441"/>
      <c r="BU17" s="442"/>
      <c r="BV17" s="440">
        <v>9962186</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25.33</v>
      </c>
      <c r="M18" s="564"/>
      <c r="N18" s="564"/>
      <c r="O18" s="564"/>
      <c r="P18" s="564"/>
      <c r="Q18" s="564"/>
      <c r="R18" s="565"/>
      <c r="S18" s="565"/>
      <c r="T18" s="565"/>
      <c r="U18" s="565"/>
      <c r="V18" s="566"/>
      <c r="W18" s="458"/>
      <c r="X18" s="459"/>
      <c r="Y18" s="459"/>
      <c r="Z18" s="459"/>
      <c r="AA18" s="459"/>
      <c r="AB18" s="450"/>
      <c r="AC18" s="567">
        <v>69.2</v>
      </c>
      <c r="AD18" s="568"/>
      <c r="AE18" s="568"/>
      <c r="AF18" s="568"/>
      <c r="AG18" s="569"/>
      <c r="AH18" s="567">
        <v>67.2</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15411683</v>
      </c>
      <c r="BO18" s="441"/>
      <c r="BP18" s="441"/>
      <c r="BQ18" s="441"/>
      <c r="BR18" s="441"/>
      <c r="BS18" s="441"/>
      <c r="BT18" s="441"/>
      <c r="BU18" s="442"/>
      <c r="BV18" s="440">
        <v>14674253</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2715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19275039</v>
      </c>
      <c r="BO19" s="441"/>
      <c r="BP19" s="441"/>
      <c r="BQ19" s="441"/>
      <c r="BR19" s="441"/>
      <c r="BS19" s="441"/>
      <c r="BT19" s="441"/>
      <c r="BU19" s="442"/>
      <c r="BV19" s="440">
        <v>18103285</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30009</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23389436</v>
      </c>
      <c r="BO22" s="404"/>
      <c r="BP22" s="404"/>
      <c r="BQ22" s="404"/>
      <c r="BR22" s="404"/>
      <c r="BS22" s="404"/>
      <c r="BT22" s="404"/>
      <c r="BU22" s="405"/>
      <c r="BV22" s="403">
        <v>22359072</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17834656</v>
      </c>
      <c r="BO23" s="441"/>
      <c r="BP23" s="441"/>
      <c r="BQ23" s="441"/>
      <c r="BR23" s="441"/>
      <c r="BS23" s="441"/>
      <c r="BT23" s="441"/>
      <c r="BU23" s="442"/>
      <c r="BV23" s="440">
        <v>16794996</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8400</v>
      </c>
      <c r="R24" s="492"/>
      <c r="S24" s="492"/>
      <c r="T24" s="492"/>
      <c r="U24" s="492"/>
      <c r="V24" s="534"/>
      <c r="W24" s="586"/>
      <c r="X24" s="587"/>
      <c r="Y24" s="588"/>
      <c r="Z24" s="490" t="s">
        <v>173</v>
      </c>
      <c r="AA24" s="470"/>
      <c r="AB24" s="470"/>
      <c r="AC24" s="470"/>
      <c r="AD24" s="470"/>
      <c r="AE24" s="470"/>
      <c r="AF24" s="470"/>
      <c r="AG24" s="471"/>
      <c r="AH24" s="491">
        <v>383</v>
      </c>
      <c r="AI24" s="492"/>
      <c r="AJ24" s="492"/>
      <c r="AK24" s="492"/>
      <c r="AL24" s="534"/>
      <c r="AM24" s="491">
        <v>1189981</v>
      </c>
      <c r="AN24" s="492"/>
      <c r="AO24" s="492"/>
      <c r="AP24" s="492"/>
      <c r="AQ24" s="492"/>
      <c r="AR24" s="534"/>
      <c r="AS24" s="491">
        <v>3107</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10686930</v>
      </c>
      <c r="BO24" s="441"/>
      <c r="BP24" s="441"/>
      <c r="BQ24" s="441"/>
      <c r="BR24" s="441"/>
      <c r="BS24" s="441"/>
      <c r="BT24" s="441"/>
      <c r="BU24" s="442"/>
      <c r="BV24" s="440">
        <v>9616376</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7450</v>
      </c>
      <c r="R25" s="492"/>
      <c r="S25" s="492"/>
      <c r="T25" s="492"/>
      <c r="U25" s="492"/>
      <c r="V25" s="534"/>
      <c r="W25" s="586"/>
      <c r="X25" s="587"/>
      <c r="Y25" s="588"/>
      <c r="Z25" s="490" t="s">
        <v>176</v>
      </c>
      <c r="AA25" s="470"/>
      <c r="AB25" s="470"/>
      <c r="AC25" s="470"/>
      <c r="AD25" s="470"/>
      <c r="AE25" s="470"/>
      <c r="AF25" s="470"/>
      <c r="AG25" s="471"/>
      <c r="AH25" s="491" t="s">
        <v>177</v>
      </c>
      <c r="AI25" s="492"/>
      <c r="AJ25" s="492"/>
      <c r="AK25" s="492"/>
      <c r="AL25" s="534"/>
      <c r="AM25" s="491" t="s">
        <v>177</v>
      </c>
      <c r="AN25" s="492"/>
      <c r="AO25" s="492"/>
      <c r="AP25" s="492"/>
      <c r="AQ25" s="492"/>
      <c r="AR25" s="534"/>
      <c r="AS25" s="491" t="s">
        <v>130</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3082124</v>
      </c>
      <c r="BO25" s="404"/>
      <c r="BP25" s="404"/>
      <c r="BQ25" s="404"/>
      <c r="BR25" s="404"/>
      <c r="BS25" s="404"/>
      <c r="BT25" s="404"/>
      <c r="BU25" s="405"/>
      <c r="BV25" s="403">
        <v>3745812</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6700</v>
      </c>
      <c r="R26" s="492"/>
      <c r="S26" s="492"/>
      <c r="T26" s="492"/>
      <c r="U26" s="492"/>
      <c r="V26" s="534"/>
      <c r="W26" s="586"/>
      <c r="X26" s="587"/>
      <c r="Y26" s="588"/>
      <c r="Z26" s="490" t="s">
        <v>180</v>
      </c>
      <c r="AA26" s="592"/>
      <c r="AB26" s="592"/>
      <c r="AC26" s="592"/>
      <c r="AD26" s="592"/>
      <c r="AE26" s="592"/>
      <c r="AF26" s="592"/>
      <c r="AG26" s="593"/>
      <c r="AH26" s="491">
        <v>11</v>
      </c>
      <c r="AI26" s="492"/>
      <c r="AJ26" s="492"/>
      <c r="AK26" s="492"/>
      <c r="AL26" s="534"/>
      <c r="AM26" s="491">
        <v>38929</v>
      </c>
      <c r="AN26" s="492"/>
      <c r="AO26" s="492"/>
      <c r="AP26" s="492"/>
      <c r="AQ26" s="492"/>
      <c r="AR26" s="534"/>
      <c r="AS26" s="491">
        <v>3539</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177</v>
      </c>
      <c r="BO26" s="441"/>
      <c r="BP26" s="441"/>
      <c r="BQ26" s="441"/>
      <c r="BR26" s="441"/>
      <c r="BS26" s="441"/>
      <c r="BT26" s="441"/>
      <c r="BU26" s="442"/>
      <c r="BV26" s="440" t="s">
        <v>177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5900</v>
      </c>
      <c r="R27" s="492"/>
      <c r="S27" s="492"/>
      <c r="T27" s="492"/>
      <c r="U27" s="492"/>
      <c r="V27" s="534"/>
      <c r="W27" s="586"/>
      <c r="X27" s="587"/>
      <c r="Y27" s="588"/>
      <c r="Z27" s="490" t="s">
        <v>183</v>
      </c>
      <c r="AA27" s="470"/>
      <c r="AB27" s="470"/>
      <c r="AC27" s="470"/>
      <c r="AD27" s="470"/>
      <c r="AE27" s="470"/>
      <c r="AF27" s="470"/>
      <c r="AG27" s="471"/>
      <c r="AH27" s="491">
        <v>28</v>
      </c>
      <c r="AI27" s="492"/>
      <c r="AJ27" s="492"/>
      <c r="AK27" s="492"/>
      <c r="AL27" s="534"/>
      <c r="AM27" s="491">
        <v>107173</v>
      </c>
      <c r="AN27" s="492"/>
      <c r="AO27" s="492"/>
      <c r="AP27" s="492"/>
      <c r="AQ27" s="492"/>
      <c r="AR27" s="534"/>
      <c r="AS27" s="491">
        <v>3828</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t="s">
        <v>177</v>
      </c>
      <c r="BO27" s="560"/>
      <c r="BP27" s="560"/>
      <c r="BQ27" s="560"/>
      <c r="BR27" s="560"/>
      <c r="BS27" s="560"/>
      <c r="BT27" s="560"/>
      <c r="BU27" s="561"/>
      <c r="BV27" s="559" t="s">
        <v>177</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5500</v>
      </c>
      <c r="R28" s="492"/>
      <c r="S28" s="492"/>
      <c r="T28" s="492"/>
      <c r="U28" s="492"/>
      <c r="V28" s="534"/>
      <c r="W28" s="586"/>
      <c r="X28" s="587"/>
      <c r="Y28" s="588"/>
      <c r="Z28" s="490" t="s">
        <v>186</v>
      </c>
      <c r="AA28" s="470"/>
      <c r="AB28" s="470"/>
      <c r="AC28" s="470"/>
      <c r="AD28" s="470"/>
      <c r="AE28" s="470"/>
      <c r="AF28" s="470"/>
      <c r="AG28" s="471"/>
      <c r="AH28" s="491" t="s">
        <v>130</v>
      </c>
      <c r="AI28" s="492"/>
      <c r="AJ28" s="492"/>
      <c r="AK28" s="492"/>
      <c r="AL28" s="534"/>
      <c r="AM28" s="491" t="s">
        <v>177</v>
      </c>
      <c r="AN28" s="492"/>
      <c r="AO28" s="492"/>
      <c r="AP28" s="492"/>
      <c r="AQ28" s="492"/>
      <c r="AR28" s="534"/>
      <c r="AS28" s="491" t="s">
        <v>177</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2310649</v>
      </c>
      <c r="BO28" s="404"/>
      <c r="BP28" s="404"/>
      <c r="BQ28" s="404"/>
      <c r="BR28" s="404"/>
      <c r="BS28" s="404"/>
      <c r="BT28" s="404"/>
      <c r="BU28" s="405"/>
      <c r="BV28" s="403">
        <v>2072940</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16</v>
      </c>
      <c r="M29" s="492"/>
      <c r="N29" s="492"/>
      <c r="O29" s="492"/>
      <c r="P29" s="534"/>
      <c r="Q29" s="491">
        <v>5300</v>
      </c>
      <c r="R29" s="492"/>
      <c r="S29" s="492"/>
      <c r="T29" s="492"/>
      <c r="U29" s="492"/>
      <c r="V29" s="534"/>
      <c r="W29" s="589"/>
      <c r="X29" s="590"/>
      <c r="Y29" s="591"/>
      <c r="Z29" s="490" t="s">
        <v>189</v>
      </c>
      <c r="AA29" s="470"/>
      <c r="AB29" s="470"/>
      <c r="AC29" s="470"/>
      <c r="AD29" s="470"/>
      <c r="AE29" s="470"/>
      <c r="AF29" s="470"/>
      <c r="AG29" s="471"/>
      <c r="AH29" s="491">
        <v>411</v>
      </c>
      <c r="AI29" s="492"/>
      <c r="AJ29" s="492"/>
      <c r="AK29" s="492"/>
      <c r="AL29" s="534"/>
      <c r="AM29" s="491">
        <v>1297154</v>
      </c>
      <c r="AN29" s="492"/>
      <c r="AO29" s="492"/>
      <c r="AP29" s="492"/>
      <c r="AQ29" s="492"/>
      <c r="AR29" s="534"/>
      <c r="AS29" s="491">
        <v>3156</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524256</v>
      </c>
      <c r="BO29" s="441"/>
      <c r="BP29" s="441"/>
      <c r="BQ29" s="441"/>
      <c r="BR29" s="441"/>
      <c r="BS29" s="441"/>
      <c r="BT29" s="441"/>
      <c r="BU29" s="442"/>
      <c r="BV29" s="440">
        <v>175</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99.4</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1373509</v>
      </c>
      <c r="BO30" s="560"/>
      <c r="BP30" s="560"/>
      <c r="BQ30" s="560"/>
      <c r="BR30" s="560"/>
      <c r="BS30" s="560"/>
      <c r="BT30" s="560"/>
      <c r="BU30" s="561"/>
      <c r="BV30" s="559">
        <v>1360791</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198</v>
      </c>
      <c r="V33" s="464"/>
      <c r="W33" s="429" t="s">
        <v>200</v>
      </c>
      <c r="X33" s="429"/>
      <c r="Y33" s="429"/>
      <c r="Z33" s="429"/>
      <c r="AA33" s="429"/>
      <c r="AB33" s="429"/>
      <c r="AC33" s="429"/>
      <c r="AD33" s="429"/>
      <c r="AE33" s="429"/>
      <c r="AF33" s="429"/>
      <c r="AG33" s="429"/>
      <c r="AH33" s="429"/>
      <c r="AI33" s="429"/>
      <c r="AJ33" s="429"/>
      <c r="AK33" s="429"/>
      <c r="AL33" s="203"/>
      <c r="AM33" s="464" t="s">
        <v>198</v>
      </c>
      <c r="AN33" s="464"/>
      <c r="AO33" s="429" t="s">
        <v>201</v>
      </c>
      <c r="AP33" s="429"/>
      <c r="AQ33" s="429"/>
      <c r="AR33" s="429"/>
      <c r="AS33" s="429"/>
      <c r="AT33" s="429"/>
      <c r="AU33" s="429"/>
      <c r="AV33" s="429"/>
      <c r="AW33" s="429"/>
      <c r="AX33" s="429"/>
      <c r="AY33" s="429"/>
      <c r="AZ33" s="429"/>
      <c r="BA33" s="429"/>
      <c r="BB33" s="429"/>
      <c r="BC33" s="429"/>
      <c r="BD33" s="204"/>
      <c r="BE33" s="429" t="s">
        <v>202</v>
      </c>
      <c r="BF33" s="429"/>
      <c r="BG33" s="429" t="s">
        <v>203</v>
      </c>
      <c r="BH33" s="429"/>
      <c r="BI33" s="429"/>
      <c r="BJ33" s="429"/>
      <c r="BK33" s="429"/>
      <c r="BL33" s="429"/>
      <c r="BM33" s="429"/>
      <c r="BN33" s="429"/>
      <c r="BO33" s="429"/>
      <c r="BP33" s="429"/>
      <c r="BQ33" s="429"/>
      <c r="BR33" s="429"/>
      <c r="BS33" s="429"/>
      <c r="BT33" s="429"/>
      <c r="BU33" s="429"/>
      <c r="BV33" s="204"/>
      <c r="BW33" s="464" t="s">
        <v>202</v>
      </c>
      <c r="BX33" s="464"/>
      <c r="BY33" s="429" t="s">
        <v>204</v>
      </c>
      <c r="BZ33" s="429"/>
      <c r="CA33" s="429"/>
      <c r="CB33" s="429"/>
      <c r="CC33" s="429"/>
      <c r="CD33" s="429"/>
      <c r="CE33" s="429"/>
      <c r="CF33" s="429"/>
      <c r="CG33" s="429"/>
      <c r="CH33" s="429"/>
      <c r="CI33" s="429"/>
      <c r="CJ33" s="429"/>
      <c r="CK33" s="429"/>
      <c r="CL33" s="429"/>
      <c r="CM33" s="429"/>
      <c r="CN33" s="203"/>
      <c r="CO33" s="464" t="s">
        <v>198</v>
      </c>
      <c r="CP33" s="464"/>
      <c r="CQ33" s="429" t="s">
        <v>205</v>
      </c>
      <c r="CR33" s="429"/>
      <c r="CS33" s="429"/>
      <c r="CT33" s="429"/>
      <c r="CU33" s="429"/>
      <c r="CV33" s="429"/>
      <c r="CW33" s="429"/>
      <c r="CX33" s="429"/>
      <c r="CY33" s="429"/>
      <c r="CZ33" s="429"/>
      <c r="DA33" s="429"/>
      <c r="DB33" s="429"/>
      <c r="DC33" s="429"/>
      <c r="DD33" s="429"/>
      <c r="DE33" s="429"/>
      <c r="DF33" s="203"/>
      <c r="DG33" s="629" t="s">
        <v>206</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国民健康保険事業特別会計（事業勘定）</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IF('各会計、関係団体の財政状況及び健全化判断比率'!B32="","",'各会計、関係団体の財政状況及び健全化判断比率'!B32)</f>
        <v>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9</v>
      </c>
      <c r="BX34" s="630"/>
      <c r="BY34" s="631" t="str">
        <f>IF('各会計、関係団体の財政状況及び健全化判断比率'!B68="","",'各会計、関係団体の財政状況及び健全化判断比率'!B68)</f>
        <v>柏原羽曳野藤井寺消防組合（一般会計）</v>
      </c>
      <c r="BZ34" s="631"/>
      <c r="CA34" s="631"/>
      <c r="CB34" s="631"/>
      <c r="CC34" s="631"/>
      <c r="CD34" s="631"/>
      <c r="CE34" s="631"/>
      <c r="CF34" s="631"/>
      <c r="CG34" s="631"/>
      <c r="CH34" s="631"/>
      <c r="CI34" s="631"/>
      <c r="CJ34" s="631"/>
      <c r="CK34" s="631"/>
      <c r="CL34" s="631"/>
      <c r="CM34" s="631"/>
      <c r="CN34" s="178"/>
      <c r="CO34" s="630">
        <f>IF(CQ34="","",MAX(C34:D43,U34:V43,AM34:AN43,BE34:BF43,BW34:BX43)+1)</f>
        <v>18</v>
      </c>
      <c r="CP34" s="630"/>
      <c r="CQ34" s="631" t="str">
        <f>IF('各会計、関係団体の財政状況及び健全化判断比率'!BS7="","",'各会計、関係団体の財政状況及び健全化判断比率'!BS7)</f>
        <v>柏原市土地開発公社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国民健康保険事業特別会計（施設勘定堅上診療所）</v>
      </c>
      <c r="X35" s="631"/>
      <c r="Y35" s="631"/>
      <c r="Z35" s="631"/>
      <c r="AA35" s="631"/>
      <c r="AB35" s="631"/>
      <c r="AC35" s="631"/>
      <c r="AD35" s="631"/>
      <c r="AE35" s="631"/>
      <c r="AF35" s="631"/>
      <c r="AG35" s="631"/>
      <c r="AH35" s="631"/>
      <c r="AI35" s="631"/>
      <c r="AJ35" s="631"/>
      <c r="AK35" s="631"/>
      <c r="AL35" s="178"/>
      <c r="AM35" s="630">
        <f t="shared" ref="AM35:AM43" si="0">IF(AO35="","",AM34+1)</f>
        <v>7</v>
      </c>
      <c r="AN35" s="630"/>
      <c r="AO35" s="631" t="str">
        <f>IF('各会計、関係団体の財政状況及び健全化判断比率'!B33="","",'各会計、関係団体の財政状況及び健全化判断比率'!B33)</f>
        <v>市立柏原病院事業会計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10</v>
      </c>
      <c r="BX35" s="630"/>
      <c r="BY35" s="631" t="str">
        <f>IF('各会計、関係団体の財政状況及び健全化判断比率'!B69="","",'各会計、関係団体の財政状況及び健全化判断比率'!B69)</f>
        <v>柏羽藤環境事業組合（一般会計）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介護保険事業特別会計</v>
      </c>
      <c r="X36" s="631"/>
      <c r="Y36" s="631"/>
      <c r="Z36" s="631"/>
      <c r="AA36" s="631"/>
      <c r="AB36" s="631"/>
      <c r="AC36" s="631"/>
      <c r="AD36" s="631"/>
      <c r="AE36" s="631"/>
      <c r="AF36" s="631"/>
      <c r="AG36" s="631"/>
      <c r="AH36" s="631"/>
      <c r="AI36" s="631"/>
      <c r="AJ36" s="631"/>
      <c r="AK36" s="631"/>
      <c r="AL36" s="178"/>
      <c r="AM36" s="630">
        <f t="shared" si="0"/>
        <v>8</v>
      </c>
      <c r="AN36" s="630"/>
      <c r="AO36" s="631" t="str">
        <f>IF('各会計、関係団体の財政状況及び健全化判断比率'!B34="","",'各会計、関係団体の財政状況及び健全化判断比率'!B34)</f>
        <v>下水道事業会計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11</v>
      </c>
      <c r="BX36" s="630"/>
      <c r="BY36" s="631" t="str">
        <f>IF('各会計、関係団体の財政状況及び健全化判断比率'!B70="","",'各会計、関係団体の財政状況及び健全化判断比率'!B70)</f>
        <v>藤井寺市柏原市学校給食組合（一般会計）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5</v>
      </c>
      <c r="V37" s="630"/>
      <c r="W37" s="631" t="str">
        <f>IF('各会計、関係団体の財政状況及び健全化判断比率'!B31="","",'各会計、関係団体の財政状況及び健全化判断比率'!B31)</f>
        <v>後期高齢者医療事業特別会計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12</v>
      </c>
      <c r="BX37" s="630"/>
      <c r="BY37" s="631" t="str">
        <f>IF('各会計、関係団体の財政状況及び健全化判断比率'!B71="","",'各会計、関係団体の財政状況及び健全化判断比率'!B71)</f>
        <v>大和川右岸水防事務組合（一般会計）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13</v>
      </c>
      <c r="BX38" s="630"/>
      <c r="BY38" s="631" t="str">
        <f>IF('各会計、関係団体の財政状況及び健全化判断比率'!B72="","",'各会計、関係団体の財政状況及び健全化判断比率'!B72)</f>
        <v>八尾市柏原市火葬場組合（一般会計）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14</v>
      </c>
      <c r="BX39" s="630"/>
      <c r="BY39" s="631" t="str">
        <f>IF('各会計、関係団体の財政状況及び健全化判断比率'!B73="","",'各会計、関係団体の財政状況及び健全化判断比率'!B73)</f>
        <v>大阪府後期高齢者医療広域連合（一般会計）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15</v>
      </c>
      <c r="BX40" s="630"/>
      <c r="BY40" s="631" t="str">
        <f>IF('各会計、関係団体の財政状況及び健全化判断比率'!B74="","",'各会計、関係団体の財政状況及び健全化判断比率'!B74)</f>
        <v>大阪府後期高齢者医療広域連合（後期高齢者医療特別会計）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16</v>
      </c>
      <c r="BX41" s="630"/>
      <c r="BY41" s="631" t="str">
        <f>IF('各会計、関係団体の財政状況及び健全化判断比率'!B75="","",'各会計、関係団体の財政状況及び健全化判断比率'!B75)</f>
        <v>大阪広域水道企業団水道事業会計（水道用水供給事業）</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17</v>
      </c>
      <c r="BX42" s="630"/>
      <c r="BY42" s="631" t="str">
        <f>IF('各会計、関係団体の財政状況及び健全化判断比率'!B76="","",'各会計、関係団体の財政状況及び健全化判断比率'!B76)</f>
        <v>大阪広域水道企業団（工業用水道事業会計）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3" t="s">
        <v>208</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209</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210</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211</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212</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213</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214</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599</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91" t="s">
        <v>562</v>
      </c>
      <c r="D34" s="1191"/>
      <c r="E34" s="1192"/>
      <c r="F34" s="32">
        <v>17.18</v>
      </c>
      <c r="G34" s="33">
        <v>16.89</v>
      </c>
      <c r="H34" s="33">
        <v>17.12</v>
      </c>
      <c r="I34" s="33">
        <v>17.12</v>
      </c>
      <c r="J34" s="34">
        <v>16.45</v>
      </c>
      <c r="K34" s="22"/>
      <c r="L34" s="22"/>
      <c r="M34" s="22"/>
      <c r="N34" s="22"/>
      <c r="O34" s="22"/>
      <c r="P34" s="22"/>
    </row>
    <row r="35" spans="1:16" ht="39" customHeight="1" x14ac:dyDescent="0.15">
      <c r="A35" s="22"/>
      <c r="B35" s="35"/>
      <c r="C35" s="1185" t="s">
        <v>563</v>
      </c>
      <c r="D35" s="1186"/>
      <c r="E35" s="1187"/>
      <c r="F35" s="36" t="s">
        <v>564</v>
      </c>
      <c r="G35" s="37" t="s">
        <v>565</v>
      </c>
      <c r="H35" s="37" t="s">
        <v>566</v>
      </c>
      <c r="I35" s="37">
        <v>1.18</v>
      </c>
      <c r="J35" s="38">
        <v>14.17</v>
      </c>
      <c r="K35" s="22"/>
      <c r="L35" s="22"/>
      <c r="M35" s="22"/>
      <c r="N35" s="22"/>
      <c r="O35" s="22"/>
      <c r="P35" s="22"/>
    </row>
    <row r="36" spans="1:16" ht="39" customHeight="1" x14ac:dyDescent="0.15">
      <c r="A36" s="22"/>
      <c r="B36" s="35"/>
      <c r="C36" s="1185" t="s">
        <v>567</v>
      </c>
      <c r="D36" s="1186"/>
      <c r="E36" s="1187"/>
      <c r="F36" s="36">
        <v>2.64</v>
      </c>
      <c r="G36" s="37">
        <v>3.96</v>
      </c>
      <c r="H36" s="37">
        <v>1.28</v>
      </c>
      <c r="I36" s="37">
        <v>3.18</v>
      </c>
      <c r="J36" s="38">
        <v>7.24</v>
      </c>
      <c r="K36" s="22"/>
      <c r="L36" s="22"/>
      <c r="M36" s="22"/>
      <c r="N36" s="22"/>
      <c r="O36" s="22"/>
      <c r="P36" s="22"/>
    </row>
    <row r="37" spans="1:16" ht="39" customHeight="1" x14ac:dyDescent="0.15">
      <c r="A37" s="22"/>
      <c r="B37" s="35"/>
      <c r="C37" s="1185" t="s">
        <v>568</v>
      </c>
      <c r="D37" s="1186"/>
      <c r="E37" s="1187"/>
      <c r="F37" s="36" t="s">
        <v>569</v>
      </c>
      <c r="G37" s="37" t="s">
        <v>570</v>
      </c>
      <c r="H37" s="37">
        <v>0.99</v>
      </c>
      <c r="I37" s="37">
        <v>0.98</v>
      </c>
      <c r="J37" s="38">
        <v>0.9</v>
      </c>
      <c r="K37" s="22"/>
      <c r="L37" s="22"/>
      <c r="M37" s="22"/>
      <c r="N37" s="22"/>
      <c r="O37" s="22"/>
      <c r="P37" s="22"/>
    </row>
    <row r="38" spans="1:16" ht="39" customHeight="1" x14ac:dyDescent="0.15">
      <c r="A38" s="22"/>
      <c r="B38" s="35"/>
      <c r="C38" s="1185" t="s">
        <v>571</v>
      </c>
      <c r="D38" s="1186"/>
      <c r="E38" s="1187"/>
      <c r="F38" s="36">
        <v>0.35</v>
      </c>
      <c r="G38" s="37">
        <v>0.4</v>
      </c>
      <c r="H38" s="37">
        <v>0.45</v>
      </c>
      <c r="I38" s="37">
        <v>0.47</v>
      </c>
      <c r="J38" s="38">
        <v>0.5</v>
      </c>
      <c r="K38" s="22"/>
      <c r="L38" s="22"/>
      <c r="M38" s="22"/>
      <c r="N38" s="22"/>
      <c r="O38" s="22"/>
      <c r="P38" s="22"/>
    </row>
    <row r="39" spans="1:16" ht="39" customHeight="1" x14ac:dyDescent="0.15">
      <c r="A39" s="22"/>
      <c r="B39" s="35"/>
      <c r="C39" s="1185" t="s">
        <v>572</v>
      </c>
      <c r="D39" s="1186"/>
      <c r="E39" s="1187"/>
      <c r="F39" s="36">
        <v>2.04</v>
      </c>
      <c r="G39" s="37">
        <v>1.63</v>
      </c>
      <c r="H39" s="37">
        <v>1.1000000000000001</v>
      </c>
      <c r="I39" s="37">
        <v>0.92</v>
      </c>
      <c r="J39" s="38">
        <v>0.39</v>
      </c>
      <c r="K39" s="22"/>
      <c r="L39" s="22"/>
      <c r="M39" s="22"/>
      <c r="N39" s="22"/>
      <c r="O39" s="22"/>
      <c r="P39" s="22"/>
    </row>
    <row r="40" spans="1:16" ht="39" customHeight="1" x14ac:dyDescent="0.15">
      <c r="A40" s="22"/>
      <c r="B40" s="35"/>
      <c r="C40" s="1185" t="s">
        <v>573</v>
      </c>
      <c r="D40" s="1186"/>
      <c r="E40" s="1187"/>
      <c r="F40" s="36">
        <v>0.19</v>
      </c>
      <c r="G40" s="37">
        <v>0.2</v>
      </c>
      <c r="H40" s="37">
        <v>0.21</v>
      </c>
      <c r="I40" s="37">
        <v>0.22</v>
      </c>
      <c r="J40" s="38">
        <v>0.22</v>
      </c>
      <c r="K40" s="22"/>
      <c r="L40" s="22"/>
      <c r="M40" s="22"/>
      <c r="N40" s="22"/>
      <c r="O40" s="22"/>
      <c r="P40" s="22"/>
    </row>
    <row r="41" spans="1:16" ht="39" customHeight="1" x14ac:dyDescent="0.15">
      <c r="A41" s="22"/>
      <c r="B41" s="35"/>
      <c r="C41" s="1185" t="s">
        <v>574</v>
      </c>
      <c r="D41" s="1186"/>
      <c r="E41" s="1187"/>
      <c r="F41" s="36">
        <v>0</v>
      </c>
      <c r="G41" s="37">
        <v>0</v>
      </c>
      <c r="H41" s="37">
        <v>0</v>
      </c>
      <c r="I41" s="37">
        <v>0</v>
      </c>
      <c r="J41" s="38">
        <v>0</v>
      </c>
      <c r="K41" s="22"/>
      <c r="L41" s="22"/>
      <c r="M41" s="22"/>
      <c r="N41" s="22"/>
      <c r="O41" s="22"/>
      <c r="P41" s="22"/>
    </row>
    <row r="42" spans="1:16" ht="39" customHeight="1" x14ac:dyDescent="0.15">
      <c r="A42" s="22"/>
      <c r="B42" s="39"/>
      <c r="C42" s="1185" t="s">
        <v>575</v>
      </c>
      <c r="D42" s="1186"/>
      <c r="E42" s="1187"/>
      <c r="F42" s="36" t="s">
        <v>515</v>
      </c>
      <c r="G42" s="37" t="s">
        <v>515</v>
      </c>
      <c r="H42" s="37" t="s">
        <v>515</v>
      </c>
      <c r="I42" s="37" t="s">
        <v>515</v>
      </c>
      <c r="J42" s="38" t="s">
        <v>515</v>
      </c>
      <c r="K42" s="22"/>
      <c r="L42" s="22"/>
      <c r="M42" s="22"/>
      <c r="N42" s="22"/>
      <c r="O42" s="22"/>
      <c r="P42" s="22"/>
    </row>
    <row r="43" spans="1:16" ht="39" customHeight="1" thickBot="1" x14ac:dyDescent="0.2">
      <c r="A43" s="22"/>
      <c r="B43" s="40"/>
      <c r="C43" s="1188" t="s">
        <v>576</v>
      </c>
      <c r="D43" s="1189"/>
      <c r="E43" s="119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9NVqLWFaeanRO1CMBIsT6pXHziFzaeow0SWVNFNMmTDUglPRXK002OhMLvhLQ6czdtQb02vWSNkt6qi4WVsBA==" saltValue="wKB4vbI5+c+cykNVRmKt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2016</v>
      </c>
      <c r="L45" s="60">
        <v>1921</v>
      </c>
      <c r="M45" s="60">
        <v>1838</v>
      </c>
      <c r="N45" s="60">
        <v>1878</v>
      </c>
      <c r="O45" s="61">
        <v>2046</v>
      </c>
      <c r="P45" s="48"/>
      <c r="Q45" s="48"/>
      <c r="R45" s="48"/>
      <c r="S45" s="48"/>
      <c r="T45" s="48"/>
      <c r="U45" s="48"/>
    </row>
    <row r="46" spans="1:21" ht="30.75" customHeight="1" x14ac:dyDescent="0.15">
      <c r="A46" s="48"/>
      <c r="B46" s="1195"/>
      <c r="C46" s="1196"/>
      <c r="D46" s="62"/>
      <c r="E46" s="1201" t="s">
        <v>13</v>
      </c>
      <c r="F46" s="1201"/>
      <c r="G46" s="1201"/>
      <c r="H46" s="1201"/>
      <c r="I46" s="1201"/>
      <c r="J46" s="1202"/>
      <c r="K46" s="63" t="s">
        <v>515</v>
      </c>
      <c r="L46" s="64" t="s">
        <v>515</v>
      </c>
      <c r="M46" s="64" t="s">
        <v>515</v>
      </c>
      <c r="N46" s="64" t="s">
        <v>515</v>
      </c>
      <c r="O46" s="65" t="s">
        <v>515</v>
      </c>
      <c r="P46" s="48"/>
      <c r="Q46" s="48"/>
      <c r="R46" s="48"/>
      <c r="S46" s="48"/>
      <c r="T46" s="48"/>
      <c r="U46" s="48"/>
    </row>
    <row r="47" spans="1:21" ht="30.75" customHeight="1" x14ac:dyDescent="0.15">
      <c r="A47" s="48"/>
      <c r="B47" s="1195"/>
      <c r="C47" s="1196"/>
      <c r="D47" s="62"/>
      <c r="E47" s="1201" t="s">
        <v>14</v>
      </c>
      <c r="F47" s="1201"/>
      <c r="G47" s="1201"/>
      <c r="H47" s="1201"/>
      <c r="I47" s="1201"/>
      <c r="J47" s="1202"/>
      <c r="K47" s="63" t="s">
        <v>515</v>
      </c>
      <c r="L47" s="64" t="s">
        <v>515</v>
      </c>
      <c r="M47" s="64" t="s">
        <v>515</v>
      </c>
      <c r="N47" s="64" t="s">
        <v>515</v>
      </c>
      <c r="O47" s="65" t="s">
        <v>515</v>
      </c>
      <c r="P47" s="48"/>
      <c r="Q47" s="48"/>
      <c r="R47" s="48"/>
      <c r="S47" s="48"/>
      <c r="T47" s="48"/>
      <c r="U47" s="48"/>
    </row>
    <row r="48" spans="1:21" ht="30.75" customHeight="1" x14ac:dyDescent="0.15">
      <c r="A48" s="48"/>
      <c r="B48" s="1195"/>
      <c r="C48" s="1196"/>
      <c r="D48" s="62"/>
      <c r="E48" s="1201" t="s">
        <v>15</v>
      </c>
      <c r="F48" s="1201"/>
      <c r="G48" s="1201"/>
      <c r="H48" s="1201"/>
      <c r="I48" s="1201"/>
      <c r="J48" s="1202"/>
      <c r="K48" s="63">
        <v>859</v>
      </c>
      <c r="L48" s="64">
        <v>845</v>
      </c>
      <c r="M48" s="64">
        <v>922</v>
      </c>
      <c r="N48" s="64">
        <v>912</v>
      </c>
      <c r="O48" s="65">
        <v>940</v>
      </c>
      <c r="P48" s="48"/>
      <c r="Q48" s="48"/>
      <c r="R48" s="48"/>
      <c r="S48" s="48"/>
      <c r="T48" s="48"/>
      <c r="U48" s="48"/>
    </row>
    <row r="49" spans="1:21" ht="30.75" customHeight="1" x14ac:dyDescent="0.15">
      <c r="A49" s="48"/>
      <c r="B49" s="1195"/>
      <c r="C49" s="1196"/>
      <c r="D49" s="62"/>
      <c r="E49" s="1201" t="s">
        <v>16</v>
      </c>
      <c r="F49" s="1201"/>
      <c r="G49" s="1201"/>
      <c r="H49" s="1201"/>
      <c r="I49" s="1201"/>
      <c r="J49" s="1202"/>
      <c r="K49" s="63">
        <v>273</v>
      </c>
      <c r="L49" s="64">
        <v>178</v>
      </c>
      <c r="M49" s="64">
        <v>115</v>
      </c>
      <c r="N49" s="64">
        <v>99</v>
      </c>
      <c r="O49" s="65">
        <v>116</v>
      </c>
      <c r="P49" s="48"/>
      <c r="Q49" s="48"/>
      <c r="R49" s="48"/>
      <c r="S49" s="48"/>
      <c r="T49" s="48"/>
      <c r="U49" s="48"/>
    </row>
    <row r="50" spans="1:21" ht="30.75" customHeight="1" x14ac:dyDescent="0.15">
      <c r="A50" s="48"/>
      <c r="B50" s="1195"/>
      <c r="C50" s="1196"/>
      <c r="D50" s="62"/>
      <c r="E50" s="1201" t="s">
        <v>17</v>
      </c>
      <c r="F50" s="1201"/>
      <c r="G50" s="1201"/>
      <c r="H50" s="1201"/>
      <c r="I50" s="1201"/>
      <c r="J50" s="1202"/>
      <c r="K50" s="63" t="s">
        <v>515</v>
      </c>
      <c r="L50" s="64" t="s">
        <v>515</v>
      </c>
      <c r="M50" s="64" t="s">
        <v>515</v>
      </c>
      <c r="N50" s="64" t="s">
        <v>515</v>
      </c>
      <c r="O50" s="65" t="s">
        <v>515</v>
      </c>
      <c r="P50" s="48"/>
      <c r="Q50" s="48"/>
      <c r="R50" s="48"/>
      <c r="S50" s="48"/>
      <c r="T50" s="48"/>
      <c r="U50" s="48"/>
    </row>
    <row r="51" spans="1:21" ht="30.75" customHeight="1" x14ac:dyDescent="0.15">
      <c r="A51" s="48"/>
      <c r="B51" s="1197"/>
      <c r="C51" s="1198"/>
      <c r="D51" s="66"/>
      <c r="E51" s="1201" t="s">
        <v>18</v>
      </c>
      <c r="F51" s="1201"/>
      <c r="G51" s="1201"/>
      <c r="H51" s="1201"/>
      <c r="I51" s="1201"/>
      <c r="J51" s="1202"/>
      <c r="K51" s="63" t="s">
        <v>515</v>
      </c>
      <c r="L51" s="64" t="s">
        <v>515</v>
      </c>
      <c r="M51" s="64" t="s">
        <v>515</v>
      </c>
      <c r="N51" s="64">
        <v>1</v>
      </c>
      <c r="O51" s="65">
        <v>0</v>
      </c>
      <c r="P51" s="48"/>
      <c r="Q51" s="48"/>
      <c r="R51" s="48"/>
      <c r="S51" s="48"/>
      <c r="T51" s="48"/>
      <c r="U51" s="48"/>
    </row>
    <row r="52" spans="1:21" ht="30.75" customHeight="1" x14ac:dyDescent="0.15">
      <c r="A52" s="48"/>
      <c r="B52" s="1203" t="s">
        <v>19</v>
      </c>
      <c r="C52" s="1204"/>
      <c r="D52" s="66"/>
      <c r="E52" s="1201" t="s">
        <v>20</v>
      </c>
      <c r="F52" s="1201"/>
      <c r="G52" s="1201"/>
      <c r="H52" s="1201"/>
      <c r="I52" s="1201"/>
      <c r="J52" s="1202"/>
      <c r="K52" s="63">
        <v>2485</v>
      </c>
      <c r="L52" s="64">
        <v>2482</v>
      </c>
      <c r="M52" s="64">
        <v>2504</v>
      </c>
      <c r="N52" s="64">
        <v>2493</v>
      </c>
      <c r="O52" s="65">
        <v>2503</v>
      </c>
      <c r="P52" s="48"/>
      <c r="Q52" s="48"/>
      <c r="R52" s="48"/>
      <c r="S52" s="48"/>
      <c r="T52" s="48"/>
      <c r="U52" s="48"/>
    </row>
    <row r="53" spans="1:21" ht="30.75" customHeight="1" thickBot="1" x14ac:dyDescent="0.2">
      <c r="A53" s="48"/>
      <c r="B53" s="1205" t="s">
        <v>21</v>
      </c>
      <c r="C53" s="1206"/>
      <c r="D53" s="67"/>
      <c r="E53" s="1207" t="s">
        <v>22</v>
      </c>
      <c r="F53" s="1207"/>
      <c r="G53" s="1207"/>
      <c r="H53" s="1207"/>
      <c r="I53" s="1207"/>
      <c r="J53" s="1208"/>
      <c r="K53" s="68">
        <v>663</v>
      </c>
      <c r="L53" s="69">
        <v>462</v>
      </c>
      <c r="M53" s="69">
        <v>371</v>
      </c>
      <c r="N53" s="69">
        <v>397</v>
      </c>
      <c r="O53" s="70">
        <v>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09" t="s">
        <v>25</v>
      </c>
      <c r="C57" s="1210"/>
      <c r="D57" s="1213" t="s">
        <v>26</v>
      </c>
      <c r="E57" s="1214"/>
      <c r="F57" s="1214"/>
      <c r="G57" s="1214"/>
      <c r="H57" s="1214"/>
      <c r="I57" s="1214"/>
      <c r="J57" s="1215"/>
      <c r="K57" s="83" t="s">
        <v>515</v>
      </c>
      <c r="L57" s="84" t="s">
        <v>515</v>
      </c>
      <c r="M57" s="84" t="s">
        <v>515</v>
      </c>
      <c r="N57" s="84" t="s">
        <v>515</v>
      </c>
      <c r="O57" s="85" t="s">
        <v>515</v>
      </c>
    </row>
    <row r="58" spans="1:21" ht="31.5" customHeight="1" thickBot="1" x14ac:dyDescent="0.2">
      <c r="B58" s="1211"/>
      <c r="C58" s="1212"/>
      <c r="D58" s="1216" t="s">
        <v>27</v>
      </c>
      <c r="E58" s="1217"/>
      <c r="F58" s="1217"/>
      <c r="G58" s="1217"/>
      <c r="H58" s="1217"/>
      <c r="I58" s="1217"/>
      <c r="J58" s="1218"/>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gNtlgbTUmWh+TkGz/2WT0BC/T2VBu418ZEQXNVaXI9xb1PtGTeMGcK5M9JCou+Ol8300zWMdLWkpioYtxZJA==" saltValue="SnuEk+leonB/bMnIAynT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verticalDpi="300"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19" t="s">
        <v>30</v>
      </c>
      <c r="C41" s="1220"/>
      <c r="D41" s="102"/>
      <c r="E41" s="1225" t="s">
        <v>31</v>
      </c>
      <c r="F41" s="1225"/>
      <c r="G41" s="1225"/>
      <c r="H41" s="1226"/>
      <c r="I41" s="346">
        <v>18899</v>
      </c>
      <c r="J41" s="347">
        <v>19183</v>
      </c>
      <c r="K41" s="347">
        <v>19639</v>
      </c>
      <c r="L41" s="347">
        <v>22359</v>
      </c>
      <c r="M41" s="348">
        <v>23389</v>
      </c>
    </row>
    <row r="42" spans="2:13" ht="27.75" customHeight="1" x14ac:dyDescent="0.15">
      <c r="B42" s="1221"/>
      <c r="C42" s="1222"/>
      <c r="D42" s="103"/>
      <c r="E42" s="1227" t="s">
        <v>32</v>
      </c>
      <c r="F42" s="1227"/>
      <c r="G42" s="1227"/>
      <c r="H42" s="1228"/>
      <c r="I42" s="349">
        <v>626</v>
      </c>
      <c r="J42" s="350">
        <v>302</v>
      </c>
      <c r="K42" s="350">
        <v>378</v>
      </c>
      <c r="L42" s="350">
        <v>383</v>
      </c>
      <c r="M42" s="351">
        <v>328</v>
      </c>
    </row>
    <row r="43" spans="2:13" ht="27.75" customHeight="1" x14ac:dyDescent="0.15">
      <c r="B43" s="1221"/>
      <c r="C43" s="1222"/>
      <c r="D43" s="103"/>
      <c r="E43" s="1227" t="s">
        <v>33</v>
      </c>
      <c r="F43" s="1227"/>
      <c r="G43" s="1227"/>
      <c r="H43" s="1228"/>
      <c r="I43" s="349">
        <v>12279</v>
      </c>
      <c r="J43" s="350">
        <v>11509</v>
      </c>
      <c r="K43" s="350">
        <v>11090</v>
      </c>
      <c r="L43" s="350">
        <v>10579</v>
      </c>
      <c r="M43" s="351">
        <v>10306</v>
      </c>
    </row>
    <row r="44" spans="2:13" ht="27.75" customHeight="1" x14ac:dyDescent="0.15">
      <c r="B44" s="1221"/>
      <c r="C44" s="1222"/>
      <c r="D44" s="103"/>
      <c r="E44" s="1227" t="s">
        <v>34</v>
      </c>
      <c r="F44" s="1227"/>
      <c r="G44" s="1227"/>
      <c r="H44" s="1228"/>
      <c r="I44" s="349">
        <v>643</v>
      </c>
      <c r="J44" s="350">
        <v>706</v>
      </c>
      <c r="K44" s="350">
        <v>758</v>
      </c>
      <c r="L44" s="350">
        <v>799</v>
      </c>
      <c r="M44" s="351">
        <v>815</v>
      </c>
    </row>
    <row r="45" spans="2:13" ht="27.75" customHeight="1" x14ac:dyDescent="0.15">
      <c r="B45" s="1221"/>
      <c r="C45" s="1222"/>
      <c r="D45" s="103"/>
      <c r="E45" s="1227" t="s">
        <v>35</v>
      </c>
      <c r="F45" s="1227"/>
      <c r="G45" s="1227"/>
      <c r="H45" s="1228"/>
      <c r="I45" s="349">
        <v>2648</v>
      </c>
      <c r="J45" s="350">
        <v>2723</v>
      </c>
      <c r="K45" s="350">
        <v>2622</v>
      </c>
      <c r="L45" s="350">
        <v>2625</v>
      </c>
      <c r="M45" s="351">
        <v>2839</v>
      </c>
    </row>
    <row r="46" spans="2:13" ht="27.75" customHeight="1" x14ac:dyDescent="0.15">
      <c r="B46" s="1221"/>
      <c r="C46" s="1222"/>
      <c r="D46" s="104"/>
      <c r="E46" s="1227" t="s">
        <v>36</v>
      </c>
      <c r="F46" s="1227"/>
      <c r="G46" s="1227"/>
      <c r="H46" s="1228"/>
      <c r="I46" s="349">
        <v>101</v>
      </c>
      <c r="J46" s="350">
        <v>22</v>
      </c>
      <c r="K46" s="350" t="s">
        <v>515</v>
      </c>
      <c r="L46" s="350" t="s">
        <v>515</v>
      </c>
      <c r="M46" s="351" t="s">
        <v>515</v>
      </c>
    </row>
    <row r="47" spans="2:13" ht="27.75" customHeight="1" x14ac:dyDescent="0.15">
      <c r="B47" s="1221"/>
      <c r="C47" s="1222"/>
      <c r="D47" s="105"/>
      <c r="E47" s="1229" t="s">
        <v>37</v>
      </c>
      <c r="F47" s="1230"/>
      <c r="G47" s="1230"/>
      <c r="H47" s="1231"/>
      <c r="I47" s="349" t="s">
        <v>515</v>
      </c>
      <c r="J47" s="350" t="s">
        <v>515</v>
      </c>
      <c r="K47" s="350" t="s">
        <v>515</v>
      </c>
      <c r="L47" s="350" t="s">
        <v>515</v>
      </c>
      <c r="M47" s="351" t="s">
        <v>515</v>
      </c>
    </row>
    <row r="48" spans="2:13" ht="27.75" customHeight="1" x14ac:dyDescent="0.15">
      <c r="B48" s="1221"/>
      <c r="C48" s="1222"/>
      <c r="D48" s="103"/>
      <c r="E48" s="1227" t="s">
        <v>38</v>
      </c>
      <c r="F48" s="1227"/>
      <c r="G48" s="1227"/>
      <c r="H48" s="1228"/>
      <c r="I48" s="349" t="s">
        <v>515</v>
      </c>
      <c r="J48" s="350" t="s">
        <v>515</v>
      </c>
      <c r="K48" s="350" t="s">
        <v>515</v>
      </c>
      <c r="L48" s="350" t="s">
        <v>515</v>
      </c>
      <c r="M48" s="351" t="s">
        <v>515</v>
      </c>
    </row>
    <row r="49" spans="2:13" ht="27.75" customHeight="1" x14ac:dyDescent="0.15">
      <c r="B49" s="1223"/>
      <c r="C49" s="1224"/>
      <c r="D49" s="103"/>
      <c r="E49" s="1227" t="s">
        <v>39</v>
      </c>
      <c r="F49" s="1227"/>
      <c r="G49" s="1227"/>
      <c r="H49" s="1228"/>
      <c r="I49" s="349" t="s">
        <v>515</v>
      </c>
      <c r="J49" s="350" t="s">
        <v>515</v>
      </c>
      <c r="K49" s="350" t="s">
        <v>515</v>
      </c>
      <c r="L49" s="350" t="s">
        <v>515</v>
      </c>
      <c r="M49" s="351" t="s">
        <v>515</v>
      </c>
    </row>
    <row r="50" spans="2:13" ht="27.75" customHeight="1" x14ac:dyDescent="0.15">
      <c r="B50" s="1232" t="s">
        <v>40</v>
      </c>
      <c r="C50" s="1233"/>
      <c r="D50" s="106"/>
      <c r="E50" s="1227" t="s">
        <v>41</v>
      </c>
      <c r="F50" s="1227"/>
      <c r="G50" s="1227"/>
      <c r="H50" s="1228"/>
      <c r="I50" s="349">
        <v>3456</v>
      </c>
      <c r="J50" s="350">
        <v>3909</v>
      </c>
      <c r="K50" s="350">
        <v>4309</v>
      </c>
      <c r="L50" s="350">
        <v>4458</v>
      </c>
      <c r="M50" s="351">
        <v>5496</v>
      </c>
    </row>
    <row r="51" spans="2:13" ht="27.75" customHeight="1" x14ac:dyDescent="0.15">
      <c r="B51" s="1221"/>
      <c r="C51" s="1222"/>
      <c r="D51" s="103"/>
      <c r="E51" s="1227" t="s">
        <v>42</v>
      </c>
      <c r="F51" s="1227"/>
      <c r="G51" s="1227"/>
      <c r="H51" s="1228"/>
      <c r="I51" s="349">
        <v>5493</v>
      </c>
      <c r="J51" s="350">
        <v>5122</v>
      </c>
      <c r="K51" s="350">
        <v>4907</v>
      </c>
      <c r="L51" s="350">
        <v>4648</v>
      </c>
      <c r="M51" s="351">
        <v>4476</v>
      </c>
    </row>
    <row r="52" spans="2:13" ht="27.75" customHeight="1" x14ac:dyDescent="0.15">
      <c r="B52" s="1223"/>
      <c r="C52" s="1224"/>
      <c r="D52" s="103"/>
      <c r="E52" s="1227" t="s">
        <v>43</v>
      </c>
      <c r="F52" s="1227"/>
      <c r="G52" s="1227"/>
      <c r="H52" s="1228"/>
      <c r="I52" s="349">
        <v>26767</v>
      </c>
      <c r="J52" s="350">
        <v>26401</v>
      </c>
      <c r="K52" s="350">
        <v>26307</v>
      </c>
      <c r="L52" s="350">
        <v>26264</v>
      </c>
      <c r="M52" s="351">
        <v>25705</v>
      </c>
    </row>
    <row r="53" spans="2:13" ht="27.75" customHeight="1" thickBot="1" x14ac:dyDescent="0.2">
      <c r="B53" s="1234" t="s">
        <v>44</v>
      </c>
      <c r="C53" s="1235"/>
      <c r="D53" s="107"/>
      <c r="E53" s="1236" t="s">
        <v>45</v>
      </c>
      <c r="F53" s="1236"/>
      <c r="G53" s="1236"/>
      <c r="H53" s="1237"/>
      <c r="I53" s="352">
        <v>-519</v>
      </c>
      <c r="J53" s="353">
        <v>-985</v>
      </c>
      <c r="K53" s="353">
        <v>-1036</v>
      </c>
      <c r="L53" s="353">
        <v>1376</v>
      </c>
      <c r="M53" s="354">
        <v>1999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YZOj0cP8THK19NRThWg7EA5cP9vRUv3D8dZVHAr3YOPM24mxbaw3F8cgiI2B8xMu5sriNuAWNDRFp8FX5tzZQ==" saltValue="Y4f3G8IhN1dR3KWWooUw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46" t="s">
        <v>48</v>
      </c>
      <c r="D55" s="1246"/>
      <c r="E55" s="1247"/>
      <c r="F55" s="119">
        <v>2253</v>
      </c>
      <c r="G55" s="119">
        <v>2073</v>
      </c>
      <c r="H55" s="120">
        <v>2311</v>
      </c>
    </row>
    <row r="56" spans="2:8" ht="52.5" customHeight="1" x14ac:dyDescent="0.15">
      <c r="B56" s="121"/>
      <c r="C56" s="1248" t="s">
        <v>49</v>
      </c>
      <c r="D56" s="1248"/>
      <c r="E56" s="1249"/>
      <c r="F56" s="122">
        <v>0</v>
      </c>
      <c r="G56" s="122">
        <v>0</v>
      </c>
      <c r="H56" s="123">
        <v>524</v>
      </c>
    </row>
    <row r="57" spans="2:8" ht="53.25" customHeight="1" x14ac:dyDescent="0.15">
      <c r="B57" s="121"/>
      <c r="C57" s="1250" t="s">
        <v>50</v>
      </c>
      <c r="D57" s="1250"/>
      <c r="E57" s="1251"/>
      <c r="F57" s="124">
        <v>1337</v>
      </c>
      <c r="G57" s="124">
        <v>1361</v>
      </c>
      <c r="H57" s="125">
        <v>1374</v>
      </c>
    </row>
    <row r="58" spans="2:8" ht="45.75" customHeight="1" x14ac:dyDescent="0.15">
      <c r="B58" s="126"/>
      <c r="C58" s="1238" t="s">
        <v>583</v>
      </c>
      <c r="D58" s="1239"/>
      <c r="E58" s="1240"/>
      <c r="F58" s="127">
        <v>367</v>
      </c>
      <c r="G58" s="127">
        <v>389</v>
      </c>
      <c r="H58" s="128">
        <v>400</v>
      </c>
    </row>
    <row r="59" spans="2:8" ht="45.75" customHeight="1" x14ac:dyDescent="0.15">
      <c r="B59" s="126"/>
      <c r="C59" s="1238" t="s">
        <v>584</v>
      </c>
      <c r="D59" s="1239"/>
      <c r="E59" s="1240"/>
      <c r="F59" s="127">
        <v>320</v>
      </c>
      <c r="G59" s="127">
        <v>320</v>
      </c>
      <c r="H59" s="128">
        <v>320</v>
      </c>
    </row>
    <row r="60" spans="2:8" ht="45.75" customHeight="1" x14ac:dyDescent="0.15">
      <c r="B60" s="126"/>
      <c r="C60" s="1238" t="s">
        <v>585</v>
      </c>
      <c r="D60" s="1239"/>
      <c r="E60" s="1240"/>
      <c r="F60" s="127">
        <v>230</v>
      </c>
      <c r="G60" s="127">
        <v>230</v>
      </c>
      <c r="H60" s="128">
        <v>230</v>
      </c>
    </row>
    <row r="61" spans="2:8" ht="45.75" customHeight="1" x14ac:dyDescent="0.15">
      <c r="B61" s="126"/>
      <c r="C61" s="1238" t="s">
        <v>586</v>
      </c>
      <c r="D61" s="1239"/>
      <c r="E61" s="1240"/>
      <c r="F61" s="127">
        <v>202</v>
      </c>
      <c r="G61" s="127">
        <v>203</v>
      </c>
      <c r="H61" s="128">
        <v>203</v>
      </c>
    </row>
    <row r="62" spans="2:8" ht="45.75" customHeight="1" thickBot="1" x14ac:dyDescent="0.2">
      <c r="B62" s="129"/>
      <c r="C62" s="1241" t="s">
        <v>587</v>
      </c>
      <c r="D62" s="1242"/>
      <c r="E62" s="1243"/>
      <c r="F62" s="130">
        <v>65</v>
      </c>
      <c r="G62" s="130">
        <v>65</v>
      </c>
      <c r="H62" s="131">
        <v>65</v>
      </c>
    </row>
    <row r="63" spans="2:8" ht="52.5" customHeight="1" thickBot="1" x14ac:dyDescent="0.2">
      <c r="B63" s="132"/>
      <c r="C63" s="1244" t="s">
        <v>51</v>
      </c>
      <c r="D63" s="1244"/>
      <c r="E63" s="1245"/>
      <c r="F63" s="133">
        <v>3590</v>
      </c>
      <c r="G63" s="133">
        <v>3434</v>
      </c>
      <c r="H63" s="134">
        <v>4208</v>
      </c>
    </row>
    <row r="64" spans="2:8" x14ac:dyDescent="0.15"/>
  </sheetData>
  <sheetProtection algorithmName="SHA-512" hashValue="HlnRZJdpEmM+Umy6/nMFwG7PhmGCLpHSKNNb9TJ5nc95teftqoaBEuM6FGRIFmyIeulHHT1CGN8uSzwTERZZdg==" saltValue="aKSKmb8v68V9mP5/bCvo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2" orientation="landscape" verticalDpi="300"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600</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601</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4" t="s">
        <v>602</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36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36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36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36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603</v>
      </c>
    </row>
    <row r="50" spans="1:109" x14ac:dyDescent="0.15">
      <c r="B50" s="369"/>
      <c r="G50" s="1258"/>
      <c r="H50" s="1258"/>
      <c r="I50" s="1258"/>
      <c r="J50" s="1258"/>
      <c r="K50" s="379"/>
      <c r="L50" s="379"/>
      <c r="M50" s="380"/>
      <c r="N50" s="38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556</v>
      </c>
      <c r="BQ50" s="1257"/>
      <c r="BR50" s="1257"/>
      <c r="BS50" s="1257"/>
      <c r="BT50" s="1257"/>
      <c r="BU50" s="1257"/>
      <c r="BV50" s="1257"/>
      <c r="BW50" s="1257"/>
      <c r="BX50" s="1257" t="s">
        <v>557</v>
      </c>
      <c r="BY50" s="1257"/>
      <c r="BZ50" s="1257"/>
      <c r="CA50" s="1257"/>
      <c r="CB50" s="1257"/>
      <c r="CC50" s="1257"/>
      <c r="CD50" s="1257"/>
      <c r="CE50" s="1257"/>
      <c r="CF50" s="1257" t="s">
        <v>558</v>
      </c>
      <c r="CG50" s="1257"/>
      <c r="CH50" s="1257"/>
      <c r="CI50" s="1257"/>
      <c r="CJ50" s="1257"/>
      <c r="CK50" s="1257"/>
      <c r="CL50" s="1257"/>
      <c r="CM50" s="1257"/>
      <c r="CN50" s="1257" t="s">
        <v>559</v>
      </c>
      <c r="CO50" s="1257"/>
      <c r="CP50" s="1257"/>
      <c r="CQ50" s="1257"/>
      <c r="CR50" s="1257"/>
      <c r="CS50" s="1257"/>
      <c r="CT50" s="1257"/>
      <c r="CU50" s="1257"/>
      <c r="CV50" s="1257" t="s">
        <v>560</v>
      </c>
      <c r="CW50" s="1257"/>
      <c r="CX50" s="1257"/>
      <c r="CY50" s="1257"/>
      <c r="CZ50" s="1257"/>
      <c r="DA50" s="1257"/>
      <c r="DB50" s="1257"/>
      <c r="DC50" s="1257"/>
    </row>
    <row r="51" spans="1:109" ht="13.5" customHeight="1" x14ac:dyDescent="0.15">
      <c r="B51" s="369"/>
      <c r="G51" s="1260"/>
      <c r="H51" s="1260"/>
      <c r="I51" s="1273"/>
      <c r="J51" s="1273"/>
      <c r="K51" s="1259"/>
      <c r="L51" s="1259"/>
      <c r="M51" s="1259"/>
      <c r="N51" s="1259"/>
      <c r="AM51" s="378"/>
      <c r="AN51" s="1255" t="s">
        <v>604</v>
      </c>
      <c r="AO51" s="1255"/>
      <c r="AP51" s="1255"/>
      <c r="AQ51" s="1255"/>
      <c r="AR51" s="1255"/>
      <c r="AS51" s="1255"/>
      <c r="AT51" s="1255"/>
      <c r="AU51" s="1255"/>
      <c r="AV51" s="1255"/>
      <c r="AW51" s="1255"/>
      <c r="AX51" s="1255"/>
      <c r="AY51" s="1255"/>
      <c r="AZ51" s="1255"/>
      <c r="BA51" s="1255"/>
      <c r="BB51" s="1255" t="s">
        <v>605</v>
      </c>
      <c r="BC51" s="1255"/>
      <c r="BD51" s="1255"/>
      <c r="BE51" s="1255"/>
      <c r="BF51" s="1255"/>
      <c r="BG51" s="1255"/>
      <c r="BH51" s="1255"/>
      <c r="BI51" s="1255"/>
      <c r="BJ51" s="1255"/>
      <c r="BK51" s="1255"/>
      <c r="BL51" s="1255"/>
      <c r="BM51" s="1255"/>
      <c r="BN51" s="1255"/>
      <c r="BO51" s="1255"/>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v>10.3</v>
      </c>
      <c r="CO51" s="1252"/>
      <c r="CP51" s="1252"/>
      <c r="CQ51" s="1252"/>
      <c r="CR51" s="1252"/>
      <c r="CS51" s="1252"/>
      <c r="CT51" s="1252"/>
      <c r="CU51" s="1252"/>
      <c r="CV51" s="1252">
        <v>14.2</v>
      </c>
      <c r="CW51" s="1252"/>
      <c r="CX51" s="1252"/>
      <c r="CY51" s="1252"/>
      <c r="CZ51" s="1252"/>
      <c r="DA51" s="1252"/>
      <c r="DB51" s="1252"/>
      <c r="DC51" s="1252"/>
    </row>
    <row r="52" spans="1:109" x14ac:dyDescent="0.15">
      <c r="B52" s="369"/>
      <c r="G52" s="1260"/>
      <c r="H52" s="1260"/>
      <c r="I52" s="1273"/>
      <c r="J52" s="1273"/>
      <c r="K52" s="1259"/>
      <c r="L52" s="1259"/>
      <c r="M52" s="1259"/>
      <c r="N52" s="1259"/>
      <c r="AM52" s="378"/>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77"/>
      <c r="B53" s="369"/>
      <c r="G53" s="1260"/>
      <c r="H53" s="1260"/>
      <c r="I53" s="1258"/>
      <c r="J53" s="1258"/>
      <c r="K53" s="1259"/>
      <c r="L53" s="1259"/>
      <c r="M53" s="1259"/>
      <c r="N53" s="1259"/>
      <c r="AM53" s="378"/>
      <c r="AN53" s="1255"/>
      <c r="AO53" s="1255"/>
      <c r="AP53" s="1255"/>
      <c r="AQ53" s="1255"/>
      <c r="AR53" s="1255"/>
      <c r="AS53" s="1255"/>
      <c r="AT53" s="1255"/>
      <c r="AU53" s="1255"/>
      <c r="AV53" s="1255"/>
      <c r="AW53" s="1255"/>
      <c r="AX53" s="1255"/>
      <c r="AY53" s="1255"/>
      <c r="AZ53" s="1255"/>
      <c r="BA53" s="1255"/>
      <c r="BB53" s="1255" t="s">
        <v>606</v>
      </c>
      <c r="BC53" s="1255"/>
      <c r="BD53" s="1255"/>
      <c r="BE53" s="1255"/>
      <c r="BF53" s="1255"/>
      <c r="BG53" s="1255"/>
      <c r="BH53" s="1255"/>
      <c r="BI53" s="1255"/>
      <c r="BJ53" s="1255"/>
      <c r="BK53" s="1255"/>
      <c r="BL53" s="1255"/>
      <c r="BM53" s="1255"/>
      <c r="BN53" s="1255"/>
      <c r="BO53" s="1255"/>
      <c r="BP53" s="1252">
        <v>65.2</v>
      </c>
      <c r="BQ53" s="1252"/>
      <c r="BR53" s="1252"/>
      <c r="BS53" s="1252"/>
      <c r="BT53" s="1252"/>
      <c r="BU53" s="1252"/>
      <c r="BV53" s="1252"/>
      <c r="BW53" s="1252"/>
      <c r="BX53" s="1252">
        <v>66.400000000000006</v>
      </c>
      <c r="BY53" s="1252"/>
      <c r="BZ53" s="1252"/>
      <c r="CA53" s="1252"/>
      <c r="CB53" s="1252"/>
      <c r="CC53" s="1252"/>
      <c r="CD53" s="1252"/>
      <c r="CE53" s="1252"/>
      <c r="CF53" s="1252">
        <v>66.8</v>
      </c>
      <c r="CG53" s="1252"/>
      <c r="CH53" s="1252"/>
      <c r="CI53" s="1252"/>
      <c r="CJ53" s="1252"/>
      <c r="CK53" s="1252"/>
      <c r="CL53" s="1252"/>
      <c r="CM53" s="1252"/>
      <c r="CN53" s="1252">
        <v>66.2</v>
      </c>
      <c r="CO53" s="1252"/>
      <c r="CP53" s="1252"/>
      <c r="CQ53" s="1252"/>
      <c r="CR53" s="1252"/>
      <c r="CS53" s="1252"/>
      <c r="CT53" s="1252"/>
      <c r="CU53" s="1252"/>
      <c r="CV53" s="1252">
        <v>60.9</v>
      </c>
      <c r="CW53" s="1252"/>
      <c r="CX53" s="1252"/>
      <c r="CY53" s="1252"/>
      <c r="CZ53" s="1252"/>
      <c r="DA53" s="1252"/>
      <c r="DB53" s="1252"/>
      <c r="DC53" s="1252"/>
    </row>
    <row r="54" spans="1:109" x14ac:dyDescent="0.15">
      <c r="A54" s="377"/>
      <c r="B54" s="369"/>
      <c r="G54" s="1260"/>
      <c r="H54" s="1260"/>
      <c r="I54" s="1258"/>
      <c r="J54" s="1258"/>
      <c r="K54" s="1259"/>
      <c r="L54" s="1259"/>
      <c r="M54" s="1259"/>
      <c r="N54" s="1259"/>
      <c r="AM54" s="378"/>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77"/>
      <c r="B55" s="369"/>
      <c r="G55" s="1258"/>
      <c r="H55" s="1258"/>
      <c r="I55" s="1258"/>
      <c r="J55" s="1258"/>
      <c r="K55" s="1259"/>
      <c r="L55" s="1259"/>
      <c r="M55" s="1259"/>
      <c r="N55" s="1259"/>
      <c r="AN55" s="1257" t="s">
        <v>607</v>
      </c>
      <c r="AO55" s="1257"/>
      <c r="AP55" s="1257"/>
      <c r="AQ55" s="1257"/>
      <c r="AR55" s="1257"/>
      <c r="AS55" s="1257"/>
      <c r="AT55" s="1257"/>
      <c r="AU55" s="1257"/>
      <c r="AV55" s="1257"/>
      <c r="AW55" s="1257"/>
      <c r="AX55" s="1257"/>
      <c r="AY55" s="1257"/>
      <c r="AZ55" s="1257"/>
      <c r="BA55" s="1257"/>
      <c r="BB55" s="1255" t="s">
        <v>605</v>
      </c>
      <c r="BC55" s="1255"/>
      <c r="BD55" s="1255"/>
      <c r="BE55" s="1255"/>
      <c r="BF55" s="1255"/>
      <c r="BG55" s="1255"/>
      <c r="BH55" s="1255"/>
      <c r="BI55" s="1255"/>
      <c r="BJ55" s="1255"/>
      <c r="BK55" s="1255"/>
      <c r="BL55" s="1255"/>
      <c r="BM55" s="1255"/>
      <c r="BN55" s="1255"/>
      <c r="BO55" s="1255"/>
      <c r="BP55" s="1252">
        <v>31.3</v>
      </c>
      <c r="BQ55" s="1252"/>
      <c r="BR55" s="1252"/>
      <c r="BS55" s="1252"/>
      <c r="BT55" s="1252"/>
      <c r="BU55" s="1252"/>
      <c r="BV55" s="1252"/>
      <c r="BW55" s="1252"/>
      <c r="BX55" s="1252">
        <v>25.3</v>
      </c>
      <c r="BY55" s="1252"/>
      <c r="BZ55" s="1252"/>
      <c r="CA55" s="1252"/>
      <c r="CB55" s="1252"/>
      <c r="CC55" s="1252"/>
      <c r="CD55" s="1252"/>
      <c r="CE55" s="1252"/>
      <c r="CF55" s="1252">
        <v>25.5</v>
      </c>
      <c r="CG55" s="1252"/>
      <c r="CH55" s="1252"/>
      <c r="CI55" s="1252"/>
      <c r="CJ55" s="1252"/>
      <c r="CK55" s="1252"/>
      <c r="CL55" s="1252"/>
      <c r="CM55" s="1252"/>
      <c r="CN55" s="1252">
        <v>25.1</v>
      </c>
      <c r="CO55" s="1252"/>
      <c r="CP55" s="1252"/>
      <c r="CQ55" s="1252"/>
      <c r="CR55" s="1252"/>
      <c r="CS55" s="1252"/>
      <c r="CT55" s="1252"/>
      <c r="CU55" s="1252"/>
      <c r="CV55" s="1252">
        <v>11.2</v>
      </c>
      <c r="CW55" s="1252"/>
      <c r="CX55" s="1252"/>
      <c r="CY55" s="1252"/>
      <c r="CZ55" s="1252"/>
      <c r="DA55" s="1252"/>
      <c r="DB55" s="1252"/>
      <c r="DC55" s="1252"/>
    </row>
    <row r="56" spans="1:109" x14ac:dyDescent="0.15">
      <c r="A56" s="377"/>
      <c r="B56" s="36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77" customFormat="1" x14ac:dyDescent="0.15">
      <c r="B57" s="381"/>
      <c r="G57" s="1258"/>
      <c r="H57" s="1258"/>
      <c r="I57" s="1253"/>
      <c r="J57" s="1253"/>
      <c r="K57" s="1259"/>
      <c r="L57" s="1259"/>
      <c r="M57" s="1259"/>
      <c r="N57" s="1259"/>
      <c r="AM57" s="363"/>
      <c r="AN57" s="1257"/>
      <c r="AO57" s="1257"/>
      <c r="AP57" s="1257"/>
      <c r="AQ57" s="1257"/>
      <c r="AR57" s="1257"/>
      <c r="AS57" s="1257"/>
      <c r="AT57" s="1257"/>
      <c r="AU57" s="1257"/>
      <c r="AV57" s="1257"/>
      <c r="AW57" s="1257"/>
      <c r="AX57" s="1257"/>
      <c r="AY57" s="1257"/>
      <c r="AZ57" s="1257"/>
      <c r="BA57" s="1257"/>
      <c r="BB57" s="1255" t="s">
        <v>606</v>
      </c>
      <c r="BC57" s="1255"/>
      <c r="BD57" s="1255"/>
      <c r="BE57" s="1255"/>
      <c r="BF57" s="1255"/>
      <c r="BG57" s="1255"/>
      <c r="BH57" s="1255"/>
      <c r="BI57" s="1255"/>
      <c r="BJ57" s="1255"/>
      <c r="BK57" s="1255"/>
      <c r="BL57" s="1255"/>
      <c r="BM57" s="1255"/>
      <c r="BN57" s="1255"/>
      <c r="BO57" s="1255"/>
      <c r="BP57" s="1252">
        <v>58.4</v>
      </c>
      <c r="BQ57" s="1252"/>
      <c r="BR57" s="1252"/>
      <c r="BS57" s="1252"/>
      <c r="BT57" s="1252"/>
      <c r="BU57" s="1252"/>
      <c r="BV57" s="1252"/>
      <c r="BW57" s="1252"/>
      <c r="BX57" s="1252">
        <v>59.7</v>
      </c>
      <c r="BY57" s="1252"/>
      <c r="BZ57" s="1252"/>
      <c r="CA57" s="1252"/>
      <c r="CB57" s="1252"/>
      <c r="CC57" s="1252"/>
      <c r="CD57" s="1252"/>
      <c r="CE57" s="1252"/>
      <c r="CF57" s="1252">
        <v>60.9</v>
      </c>
      <c r="CG57" s="1252"/>
      <c r="CH57" s="1252"/>
      <c r="CI57" s="1252"/>
      <c r="CJ57" s="1252"/>
      <c r="CK57" s="1252"/>
      <c r="CL57" s="1252"/>
      <c r="CM57" s="1252"/>
      <c r="CN57" s="1252">
        <v>61</v>
      </c>
      <c r="CO57" s="1252"/>
      <c r="CP57" s="1252"/>
      <c r="CQ57" s="1252"/>
      <c r="CR57" s="1252"/>
      <c r="CS57" s="1252"/>
      <c r="CT57" s="1252"/>
      <c r="CU57" s="1252"/>
      <c r="CV57" s="1252">
        <v>63.2</v>
      </c>
      <c r="CW57" s="1252"/>
      <c r="CX57" s="1252"/>
      <c r="CY57" s="1252"/>
      <c r="CZ57" s="1252"/>
      <c r="DA57" s="1252"/>
      <c r="DB57" s="1252"/>
      <c r="DC57" s="1252"/>
      <c r="DD57" s="382"/>
      <c r="DE57" s="381"/>
    </row>
    <row r="58" spans="1:109" s="377" customFormat="1" x14ac:dyDescent="0.15">
      <c r="A58" s="363"/>
      <c r="B58" s="381"/>
      <c r="G58" s="1258"/>
      <c r="H58" s="1258"/>
      <c r="I58" s="1253"/>
      <c r="J58" s="1253"/>
      <c r="K58" s="1259"/>
      <c r="L58" s="1259"/>
      <c r="M58" s="1259"/>
      <c r="N58" s="1259"/>
      <c r="AM58" s="363"/>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608</v>
      </c>
    </row>
    <row r="64" spans="1:109" x14ac:dyDescent="0.15">
      <c r="B64" s="369"/>
      <c r="G64" s="376"/>
      <c r="I64" s="389"/>
      <c r="J64" s="389"/>
      <c r="K64" s="389"/>
      <c r="L64" s="389"/>
      <c r="M64" s="389"/>
      <c r="N64" s="390"/>
      <c r="AM64" s="376"/>
      <c r="AN64" s="376" t="s">
        <v>601</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4" t="s">
        <v>609</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36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36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36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36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603</v>
      </c>
    </row>
    <row r="72" spans="2:107" x14ac:dyDescent="0.15">
      <c r="B72" s="369"/>
      <c r="G72" s="1258"/>
      <c r="H72" s="1258"/>
      <c r="I72" s="1258"/>
      <c r="J72" s="1258"/>
      <c r="K72" s="379"/>
      <c r="L72" s="379"/>
      <c r="M72" s="380"/>
      <c r="N72" s="38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556</v>
      </c>
      <c r="BQ72" s="1257"/>
      <c r="BR72" s="1257"/>
      <c r="BS72" s="1257"/>
      <c r="BT72" s="1257"/>
      <c r="BU72" s="1257"/>
      <c r="BV72" s="1257"/>
      <c r="BW72" s="1257"/>
      <c r="BX72" s="1257" t="s">
        <v>557</v>
      </c>
      <c r="BY72" s="1257"/>
      <c r="BZ72" s="1257"/>
      <c r="CA72" s="1257"/>
      <c r="CB72" s="1257"/>
      <c r="CC72" s="1257"/>
      <c r="CD72" s="1257"/>
      <c r="CE72" s="1257"/>
      <c r="CF72" s="1257" t="s">
        <v>558</v>
      </c>
      <c r="CG72" s="1257"/>
      <c r="CH72" s="1257"/>
      <c r="CI72" s="1257"/>
      <c r="CJ72" s="1257"/>
      <c r="CK72" s="1257"/>
      <c r="CL72" s="1257"/>
      <c r="CM72" s="1257"/>
      <c r="CN72" s="1257" t="s">
        <v>559</v>
      </c>
      <c r="CO72" s="1257"/>
      <c r="CP72" s="1257"/>
      <c r="CQ72" s="1257"/>
      <c r="CR72" s="1257"/>
      <c r="CS72" s="1257"/>
      <c r="CT72" s="1257"/>
      <c r="CU72" s="1257"/>
      <c r="CV72" s="1257" t="s">
        <v>560</v>
      </c>
      <c r="CW72" s="1257"/>
      <c r="CX72" s="1257"/>
      <c r="CY72" s="1257"/>
      <c r="CZ72" s="1257"/>
      <c r="DA72" s="1257"/>
      <c r="DB72" s="1257"/>
      <c r="DC72" s="1257"/>
    </row>
    <row r="73" spans="2:107" x14ac:dyDescent="0.15">
      <c r="B73" s="369"/>
      <c r="G73" s="1260"/>
      <c r="H73" s="1260"/>
      <c r="I73" s="1260"/>
      <c r="J73" s="1260"/>
      <c r="K73" s="1256"/>
      <c r="L73" s="1256"/>
      <c r="M73" s="1256"/>
      <c r="N73" s="1256"/>
      <c r="AM73" s="378"/>
      <c r="AN73" s="1255" t="s">
        <v>604</v>
      </c>
      <c r="AO73" s="1255"/>
      <c r="AP73" s="1255"/>
      <c r="AQ73" s="1255"/>
      <c r="AR73" s="1255"/>
      <c r="AS73" s="1255"/>
      <c r="AT73" s="1255"/>
      <c r="AU73" s="1255"/>
      <c r="AV73" s="1255"/>
      <c r="AW73" s="1255"/>
      <c r="AX73" s="1255"/>
      <c r="AY73" s="1255"/>
      <c r="AZ73" s="1255"/>
      <c r="BA73" s="1255"/>
      <c r="BB73" s="1255" t="s">
        <v>605</v>
      </c>
      <c r="BC73" s="1255"/>
      <c r="BD73" s="1255"/>
      <c r="BE73" s="1255"/>
      <c r="BF73" s="1255"/>
      <c r="BG73" s="1255"/>
      <c r="BH73" s="1255"/>
      <c r="BI73" s="1255"/>
      <c r="BJ73" s="1255"/>
      <c r="BK73" s="1255"/>
      <c r="BL73" s="1255"/>
      <c r="BM73" s="1255"/>
      <c r="BN73" s="1255"/>
      <c r="BO73" s="1255"/>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v>10.3</v>
      </c>
      <c r="CO73" s="1252"/>
      <c r="CP73" s="1252"/>
      <c r="CQ73" s="1252"/>
      <c r="CR73" s="1252"/>
      <c r="CS73" s="1252"/>
      <c r="CT73" s="1252"/>
      <c r="CU73" s="1252"/>
      <c r="CV73" s="1252">
        <v>14.2</v>
      </c>
      <c r="CW73" s="1252"/>
      <c r="CX73" s="1252"/>
      <c r="CY73" s="1252"/>
      <c r="CZ73" s="1252"/>
      <c r="DA73" s="1252"/>
      <c r="DB73" s="1252"/>
      <c r="DC73" s="1252"/>
    </row>
    <row r="74" spans="2:107" x14ac:dyDescent="0.15">
      <c r="B74" s="369"/>
      <c r="G74" s="1260"/>
      <c r="H74" s="1260"/>
      <c r="I74" s="1260"/>
      <c r="J74" s="1260"/>
      <c r="K74" s="1256"/>
      <c r="L74" s="1256"/>
      <c r="M74" s="1256"/>
      <c r="N74" s="1256"/>
      <c r="AM74" s="378"/>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369"/>
      <c r="G75" s="1260"/>
      <c r="H75" s="1260"/>
      <c r="I75" s="1258"/>
      <c r="J75" s="1258"/>
      <c r="K75" s="1259"/>
      <c r="L75" s="1259"/>
      <c r="M75" s="1259"/>
      <c r="N75" s="1259"/>
      <c r="AM75" s="378"/>
      <c r="AN75" s="1255"/>
      <c r="AO75" s="1255"/>
      <c r="AP75" s="1255"/>
      <c r="AQ75" s="1255"/>
      <c r="AR75" s="1255"/>
      <c r="AS75" s="1255"/>
      <c r="AT75" s="1255"/>
      <c r="AU75" s="1255"/>
      <c r="AV75" s="1255"/>
      <c r="AW75" s="1255"/>
      <c r="AX75" s="1255"/>
      <c r="AY75" s="1255"/>
      <c r="AZ75" s="1255"/>
      <c r="BA75" s="1255"/>
      <c r="BB75" s="1255" t="s">
        <v>610</v>
      </c>
      <c r="BC75" s="1255"/>
      <c r="BD75" s="1255"/>
      <c r="BE75" s="1255"/>
      <c r="BF75" s="1255"/>
      <c r="BG75" s="1255"/>
      <c r="BH75" s="1255"/>
      <c r="BI75" s="1255"/>
      <c r="BJ75" s="1255"/>
      <c r="BK75" s="1255"/>
      <c r="BL75" s="1255"/>
      <c r="BM75" s="1255"/>
      <c r="BN75" s="1255"/>
      <c r="BO75" s="1255"/>
      <c r="BP75" s="1252">
        <v>6.7</v>
      </c>
      <c r="BQ75" s="1252"/>
      <c r="BR75" s="1252"/>
      <c r="BS75" s="1252"/>
      <c r="BT75" s="1252"/>
      <c r="BU75" s="1252"/>
      <c r="BV75" s="1252"/>
      <c r="BW75" s="1252"/>
      <c r="BX75" s="1252">
        <v>4.9000000000000004</v>
      </c>
      <c r="BY75" s="1252"/>
      <c r="BZ75" s="1252"/>
      <c r="CA75" s="1252"/>
      <c r="CB75" s="1252"/>
      <c r="CC75" s="1252"/>
      <c r="CD75" s="1252"/>
      <c r="CE75" s="1252"/>
      <c r="CF75" s="1252">
        <v>3.8</v>
      </c>
      <c r="CG75" s="1252"/>
      <c r="CH75" s="1252"/>
      <c r="CI75" s="1252"/>
      <c r="CJ75" s="1252"/>
      <c r="CK75" s="1252"/>
      <c r="CL75" s="1252"/>
      <c r="CM75" s="1252"/>
      <c r="CN75" s="1252">
        <v>3.1</v>
      </c>
      <c r="CO75" s="1252"/>
      <c r="CP75" s="1252"/>
      <c r="CQ75" s="1252"/>
      <c r="CR75" s="1252"/>
      <c r="CS75" s="1252"/>
      <c r="CT75" s="1252"/>
      <c r="CU75" s="1252"/>
      <c r="CV75" s="1252">
        <v>3.3</v>
      </c>
      <c r="CW75" s="1252"/>
      <c r="CX75" s="1252"/>
      <c r="CY75" s="1252"/>
      <c r="CZ75" s="1252"/>
      <c r="DA75" s="1252"/>
      <c r="DB75" s="1252"/>
      <c r="DC75" s="1252"/>
    </row>
    <row r="76" spans="2:107" x14ac:dyDescent="0.15">
      <c r="B76" s="369"/>
      <c r="G76" s="1260"/>
      <c r="H76" s="1260"/>
      <c r="I76" s="1258"/>
      <c r="J76" s="1258"/>
      <c r="K76" s="1259"/>
      <c r="L76" s="1259"/>
      <c r="M76" s="1259"/>
      <c r="N76" s="1259"/>
      <c r="AM76" s="378"/>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369"/>
      <c r="G77" s="1258"/>
      <c r="H77" s="1258"/>
      <c r="I77" s="1258"/>
      <c r="J77" s="1258"/>
      <c r="K77" s="1256"/>
      <c r="L77" s="1256"/>
      <c r="M77" s="1256"/>
      <c r="N77" s="1256"/>
      <c r="AN77" s="1257" t="s">
        <v>607</v>
      </c>
      <c r="AO77" s="1257"/>
      <c r="AP77" s="1257"/>
      <c r="AQ77" s="1257"/>
      <c r="AR77" s="1257"/>
      <c r="AS77" s="1257"/>
      <c r="AT77" s="1257"/>
      <c r="AU77" s="1257"/>
      <c r="AV77" s="1257"/>
      <c r="AW77" s="1257"/>
      <c r="AX77" s="1257"/>
      <c r="AY77" s="1257"/>
      <c r="AZ77" s="1257"/>
      <c r="BA77" s="1257"/>
      <c r="BB77" s="1255" t="s">
        <v>605</v>
      </c>
      <c r="BC77" s="1255"/>
      <c r="BD77" s="1255"/>
      <c r="BE77" s="1255"/>
      <c r="BF77" s="1255"/>
      <c r="BG77" s="1255"/>
      <c r="BH77" s="1255"/>
      <c r="BI77" s="1255"/>
      <c r="BJ77" s="1255"/>
      <c r="BK77" s="1255"/>
      <c r="BL77" s="1255"/>
      <c r="BM77" s="1255"/>
      <c r="BN77" s="1255"/>
      <c r="BO77" s="1255"/>
      <c r="BP77" s="1252">
        <v>31.3</v>
      </c>
      <c r="BQ77" s="1252"/>
      <c r="BR77" s="1252"/>
      <c r="BS77" s="1252"/>
      <c r="BT77" s="1252"/>
      <c r="BU77" s="1252"/>
      <c r="BV77" s="1252"/>
      <c r="BW77" s="1252"/>
      <c r="BX77" s="1252">
        <v>25.3</v>
      </c>
      <c r="BY77" s="1252"/>
      <c r="BZ77" s="1252"/>
      <c r="CA77" s="1252"/>
      <c r="CB77" s="1252"/>
      <c r="CC77" s="1252"/>
      <c r="CD77" s="1252"/>
      <c r="CE77" s="1252"/>
      <c r="CF77" s="1252">
        <v>25.5</v>
      </c>
      <c r="CG77" s="1252"/>
      <c r="CH77" s="1252"/>
      <c r="CI77" s="1252"/>
      <c r="CJ77" s="1252"/>
      <c r="CK77" s="1252"/>
      <c r="CL77" s="1252"/>
      <c r="CM77" s="1252"/>
      <c r="CN77" s="1252">
        <v>25.1</v>
      </c>
      <c r="CO77" s="1252"/>
      <c r="CP77" s="1252"/>
      <c r="CQ77" s="1252"/>
      <c r="CR77" s="1252"/>
      <c r="CS77" s="1252"/>
      <c r="CT77" s="1252"/>
      <c r="CU77" s="1252"/>
      <c r="CV77" s="1252">
        <v>11.2</v>
      </c>
      <c r="CW77" s="1252"/>
      <c r="CX77" s="1252"/>
      <c r="CY77" s="1252"/>
      <c r="CZ77" s="1252"/>
      <c r="DA77" s="1252"/>
      <c r="DB77" s="1252"/>
      <c r="DC77" s="1252"/>
    </row>
    <row r="78" spans="2:107" x14ac:dyDescent="0.15">
      <c r="B78" s="36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36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610</v>
      </c>
      <c r="BC79" s="1255"/>
      <c r="BD79" s="1255"/>
      <c r="BE79" s="1255"/>
      <c r="BF79" s="1255"/>
      <c r="BG79" s="1255"/>
      <c r="BH79" s="1255"/>
      <c r="BI79" s="1255"/>
      <c r="BJ79" s="1255"/>
      <c r="BK79" s="1255"/>
      <c r="BL79" s="1255"/>
      <c r="BM79" s="1255"/>
      <c r="BN79" s="1255"/>
      <c r="BO79" s="1255"/>
      <c r="BP79" s="1252">
        <v>7.2</v>
      </c>
      <c r="BQ79" s="1252"/>
      <c r="BR79" s="1252"/>
      <c r="BS79" s="1252"/>
      <c r="BT79" s="1252"/>
      <c r="BU79" s="1252"/>
      <c r="BV79" s="1252"/>
      <c r="BW79" s="1252"/>
      <c r="BX79" s="1252">
        <v>6.9</v>
      </c>
      <c r="BY79" s="1252"/>
      <c r="BZ79" s="1252"/>
      <c r="CA79" s="1252"/>
      <c r="CB79" s="1252"/>
      <c r="CC79" s="1252"/>
      <c r="CD79" s="1252"/>
      <c r="CE79" s="1252"/>
      <c r="CF79" s="1252">
        <v>6.6</v>
      </c>
      <c r="CG79" s="1252"/>
      <c r="CH79" s="1252"/>
      <c r="CI79" s="1252"/>
      <c r="CJ79" s="1252"/>
      <c r="CK79" s="1252"/>
      <c r="CL79" s="1252"/>
      <c r="CM79" s="1252"/>
      <c r="CN79" s="1252">
        <v>6.4</v>
      </c>
      <c r="CO79" s="1252"/>
      <c r="CP79" s="1252"/>
      <c r="CQ79" s="1252"/>
      <c r="CR79" s="1252"/>
      <c r="CS79" s="1252"/>
      <c r="CT79" s="1252"/>
      <c r="CU79" s="1252"/>
      <c r="CV79" s="1252">
        <v>5.7</v>
      </c>
      <c r="CW79" s="1252"/>
      <c r="CX79" s="1252"/>
      <c r="CY79" s="1252"/>
      <c r="CZ79" s="1252"/>
      <c r="DA79" s="1252"/>
      <c r="DB79" s="1252"/>
      <c r="DC79" s="1252"/>
    </row>
    <row r="80" spans="2:107" x14ac:dyDescent="0.15">
      <c r="B80" s="36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ex0P3tbSG915wZgzqxBRdX23DNhyAWE/cj1xrC6DlUxgGleN8bhFuY4zot/KJFnk+hZPKvoyef1nAo4b15+Mog==" saltValue="ATpMTEA19VVUKwFVDvEW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DNgfzv/gdQJU9UbLWcdv7OOf7UPCHzm2p8PxBdPgt8VvYugSGOMhwknJtBvCL4YZJqNyXSKOrifZkx6/Lhv84g==" saltValue="3BRCARazGTkNJ5j3W0IH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wdUZxCZvxLPCmZSzuitWZYLCZb7RMzYFz+U/7w92jjI9yjMAp/zjCIpSYY1YFnvTviGDFmzHtw1u1FgoszZ/UQ==" saltValue="yHapD8ReLgBg/iGd/8bu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11295</v>
      </c>
      <c r="E3" s="153"/>
      <c r="F3" s="154">
        <v>54110</v>
      </c>
      <c r="G3" s="155"/>
      <c r="H3" s="156"/>
    </row>
    <row r="4" spans="1:8" x14ac:dyDescent="0.15">
      <c r="A4" s="157"/>
      <c r="B4" s="158"/>
      <c r="C4" s="159"/>
      <c r="D4" s="160">
        <v>6797</v>
      </c>
      <c r="E4" s="161"/>
      <c r="F4" s="162">
        <v>30620</v>
      </c>
      <c r="G4" s="163"/>
      <c r="H4" s="164"/>
    </row>
    <row r="5" spans="1:8" x14ac:dyDescent="0.15">
      <c r="A5" s="145" t="s">
        <v>548</v>
      </c>
      <c r="B5" s="150"/>
      <c r="C5" s="151"/>
      <c r="D5" s="152">
        <v>25607</v>
      </c>
      <c r="E5" s="153"/>
      <c r="F5" s="154">
        <v>54684</v>
      </c>
      <c r="G5" s="155"/>
      <c r="H5" s="156"/>
    </row>
    <row r="6" spans="1:8" x14ac:dyDescent="0.15">
      <c r="A6" s="157"/>
      <c r="B6" s="158"/>
      <c r="C6" s="159"/>
      <c r="D6" s="160">
        <v>17752</v>
      </c>
      <c r="E6" s="161"/>
      <c r="F6" s="162">
        <v>32829</v>
      </c>
      <c r="G6" s="163"/>
      <c r="H6" s="164"/>
    </row>
    <row r="7" spans="1:8" x14ac:dyDescent="0.15">
      <c r="A7" s="145" t="s">
        <v>549</v>
      </c>
      <c r="B7" s="150"/>
      <c r="C7" s="151"/>
      <c r="D7" s="152">
        <v>29797</v>
      </c>
      <c r="E7" s="153"/>
      <c r="F7" s="154">
        <v>62383</v>
      </c>
      <c r="G7" s="155"/>
      <c r="H7" s="156"/>
    </row>
    <row r="8" spans="1:8" x14ac:dyDescent="0.15">
      <c r="A8" s="157"/>
      <c r="B8" s="158"/>
      <c r="C8" s="159"/>
      <c r="D8" s="160">
        <v>23488</v>
      </c>
      <c r="E8" s="161"/>
      <c r="F8" s="162">
        <v>35325</v>
      </c>
      <c r="G8" s="163"/>
      <c r="H8" s="164"/>
    </row>
    <row r="9" spans="1:8" x14ac:dyDescent="0.15">
      <c r="A9" s="145" t="s">
        <v>550</v>
      </c>
      <c r="B9" s="150"/>
      <c r="C9" s="151"/>
      <c r="D9" s="152">
        <v>68888</v>
      </c>
      <c r="E9" s="153"/>
      <c r="F9" s="154">
        <v>63812</v>
      </c>
      <c r="G9" s="155"/>
      <c r="H9" s="156"/>
    </row>
    <row r="10" spans="1:8" x14ac:dyDescent="0.15">
      <c r="A10" s="157"/>
      <c r="B10" s="158"/>
      <c r="C10" s="159"/>
      <c r="D10" s="160">
        <v>61024</v>
      </c>
      <c r="E10" s="161"/>
      <c r="F10" s="162">
        <v>33848</v>
      </c>
      <c r="G10" s="163"/>
      <c r="H10" s="164"/>
    </row>
    <row r="11" spans="1:8" x14ac:dyDescent="0.15">
      <c r="A11" s="145" t="s">
        <v>551</v>
      </c>
      <c r="B11" s="150"/>
      <c r="C11" s="151"/>
      <c r="D11" s="152">
        <v>41493</v>
      </c>
      <c r="E11" s="153"/>
      <c r="F11" s="154">
        <v>45945</v>
      </c>
      <c r="G11" s="155"/>
      <c r="H11" s="156"/>
    </row>
    <row r="12" spans="1:8" x14ac:dyDescent="0.15">
      <c r="A12" s="157"/>
      <c r="B12" s="158"/>
      <c r="C12" s="165"/>
      <c r="D12" s="160">
        <v>36146</v>
      </c>
      <c r="E12" s="161"/>
      <c r="F12" s="162">
        <v>25180</v>
      </c>
      <c r="G12" s="163"/>
      <c r="H12" s="164"/>
    </row>
    <row r="13" spans="1:8" x14ac:dyDescent="0.15">
      <c r="A13" s="145"/>
      <c r="B13" s="150"/>
      <c r="C13" s="166"/>
      <c r="D13" s="167">
        <v>35416</v>
      </c>
      <c r="E13" s="168"/>
      <c r="F13" s="169">
        <v>56187</v>
      </c>
      <c r="G13" s="170"/>
      <c r="H13" s="156"/>
    </row>
    <row r="14" spans="1:8" x14ac:dyDescent="0.15">
      <c r="A14" s="157"/>
      <c r="B14" s="158"/>
      <c r="C14" s="159"/>
      <c r="D14" s="160">
        <v>29041</v>
      </c>
      <c r="E14" s="161"/>
      <c r="F14" s="162">
        <v>31560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2.65</v>
      </c>
      <c r="C19" s="171">
        <f>ROUND(VALUE(SUBSTITUTE(実質収支比率等に係る経年分析!G$48,"▲","-")),2)</f>
        <v>3.96</v>
      </c>
      <c r="D19" s="171">
        <f>ROUND(VALUE(SUBSTITUTE(実質収支比率等に係る経年分析!H$48,"▲","-")),2)</f>
        <v>1.28</v>
      </c>
      <c r="E19" s="171">
        <f>ROUND(VALUE(SUBSTITUTE(実質収支比率等に係る経年分析!I$48,"▲","-")),2)</f>
        <v>3.19</v>
      </c>
      <c r="F19" s="171">
        <f>ROUND(VALUE(SUBSTITUTE(実質収支比率等に係る経年分析!J$48,"▲","-")),2)</f>
        <v>7.24</v>
      </c>
    </row>
    <row r="20" spans="1:11" x14ac:dyDescent="0.15">
      <c r="A20" s="171" t="s">
        <v>55</v>
      </c>
      <c r="B20" s="171">
        <f>ROUND(VALUE(SUBSTITUTE(実質収支比率等に係る経年分析!F$47,"▲","-")),2)</f>
        <v>12.03</v>
      </c>
      <c r="C20" s="171">
        <f>ROUND(VALUE(SUBSTITUTE(実質収支比率等に係る経年分析!G$47,"▲","-")),2)</f>
        <v>13.76</v>
      </c>
      <c r="D20" s="171">
        <f>ROUND(VALUE(SUBSTITUTE(実質収支比率等に係る経年分析!H$47,"▲","-")),2)</f>
        <v>15.11</v>
      </c>
      <c r="E20" s="171">
        <f>ROUND(VALUE(SUBSTITUTE(実質収支比率等に係る経年分析!I$47,"▲","-")),2)</f>
        <v>13.5</v>
      </c>
      <c r="F20" s="171">
        <f>ROUND(VALUE(SUBSTITUTE(実質収支比率等に係る経年分析!J$47,"▲","-")),2)</f>
        <v>14.31</v>
      </c>
    </row>
    <row r="21" spans="1:11" x14ac:dyDescent="0.15">
      <c r="A21" s="171" t="s">
        <v>56</v>
      </c>
      <c r="B21" s="171">
        <f>IF(ISNUMBER(VALUE(SUBSTITUTE(実質収支比率等に係る経年分析!F$49,"▲","-"))),ROUND(VALUE(SUBSTITUTE(実質収支比率等に係る経年分析!F$49,"▲","-")),2),NA())</f>
        <v>1.5</v>
      </c>
      <c r="C21" s="171">
        <f>IF(ISNUMBER(VALUE(SUBSTITUTE(実質収支比率等に係る経年分析!G$49,"▲","-"))),ROUND(VALUE(SUBSTITUTE(実質収支比率等に係る経年分析!G$49,"▲","-")),2),NA())</f>
        <v>1.38</v>
      </c>
      <c r="D21" s="171">
        <f>IF(ISNUMBER(VALUE(SUBSTITUTE(実質収支比率等に係る経年分析!H$49,"▲","-"))),ROUND(VALUE(SUBSTITUTE(実質収支比率等に係る経年分析!H$49,"▲","-")),2),NA())</f>
        <v>-1.6</v>
      </c>
      <c r="E21" s="171">
        <f>IF(ISNUMBER(VALUE(SUBSTITUTE(実質収支比率等に係る経年分析!I$49,"▲","-"))),ROUND(VALUE(SUBSTITUTE(実質収支比率等に係る経年分析!I$49,"▲","-")),2),NA())</f>
        <v>0.82</v>
      </c>
      <c r="F21" s="171">
        <f>IF(ISNUMBER(VALUE(SUBSTITUTE(実質収支比率等に係る経年分析!J$49,"▲","-"))),ROUND(VALUE(SUBSTITUTE(実質収支比率等に係る経年分析!J$49,"▲","-")),2),NA())</f>
        <v>5.68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国民健康保険事業特別会計（施設勘定堅上診療所）</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1.63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0.39</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15">
      <c r="A33" s="172" t="str">
        <f>IF(連結実質赤字比率に係る赤字・黒字の構成分析!C$37="",NA(),連結実質赤字比率に係る赤字・黒字の構成分析!C$37)</f>
        <v>国民健康保険事業特別会計（事業勘定）</v>
      </c>
      <c r="B33" s="172">
        <f>IF(ROUND(VALUE(SUBSTITUTE(連結実質赤字比率に係る赤字・黒字の構成分析!F$37,"▲", "-")), 2) &lt; 0, ABS(ROUND(VALUE(SUBSTITUTE(連結実質赤字比率に係る赤字・黒字の構成分析!F$37,"▲", "-")), 2)), NA())</f>
        <v>1.53</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0.18</v>
      </c>
      <c r="E33" s="172" t="e">
        <f>IF(ROUND(VALUE(SUBSTITUTE(連結実質赤字比率に係る赤字・黒字の構成分析!G$37,"▲", "-")), 2) &gt;= 0, ABS(ROUND(VALUE(SUBSTITUTE(連結実質赤字比率に係る赤字・黒字の構成分析!G$37,"▲", "-")), 2)), NA())</f>
        <v>#N/A</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7.24</v>
      </c>
    </row>
    <row r="35" spans="1:16" x14ac:dyDescent="0.15">
      <c r="A35" s="172" t="str">
        <f>IF(連結実質赤字比率に係る赤字・黒字の構成分析!C$35="",NA(),連結実質赤字比率に係る赤字・黒字の構成分析!C$35)</f>
        <v>市立柏原病院事業会計</v>
      </c>
      <c r="B35" s="172">
        <f>IF(ROUND(VALUE(SUBSTITUTE(連結実質赤字比率に係る赤字・黒字の構成分析!F$35,"▲", "-")), 2) &lt; 0, ABS(ROUND(VALUE(SUBSTITUTE(連結実質赤字比率に係る赤字・黒字の構成分析!F$35,"▲", "-")), 2)), NA())</f>
        <v>4.7</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4.63</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4.29</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14.17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16.45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2485</v>
      </c>
      <c r="E42" s="173"/>
      <c r="F42" s="173"/>
      <c r="G42" s="173">
        <f>'実質公債費比率（分子）の構造'!L$52</f>
        <v>2482</v>
      </c>
      <c r="H42" s="173"/>
      <c r="I42" s="173"/>
      <c r="J42" s="173">
        <f>'実質公債費比率（分子）の構造'!M$52</f>
        <v>2504</v>
      </c>
      <c r="K42" s="173"/>
      <c r="L42" s="173"/>
      <c r="M42" s="173">
        <f>'実質公債費比率（分子）の構造'!N$52</f>
        <v>2493</v>
      </c>
      <c r="N42" s="173"/>
      <c r="O42" s="173"/>
      <c r="P42" s="173">
        <f>'実質公債費比率（分子）の構造'!O$52</f>
        <v>2503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1</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273</v>
      </c>
      <c r="C45" s="173"/>
      <c r="D45" s="173"/>
      <c r="E45" s="173">
        <f>'実質公債費比率（分子）の構造'!L$49</f>
        <v>178</v>
      </c>
      <c r="F45" s="173"/>
      <c r="G45" s="173"/>
      <c r="H45" s="173">
        <f>'実質公債費比率（分子）の構造'!M$49</f>
        <v>115</v>
      </c>
      <c r="I45" s="173"/>
      <c r="J45" s="173"/>
      <c r="K45" s="173">
        <f>'実質公債費比率（分子）の構造'!N$49</f>
        <v>99</v>
      </c>
      <c r="L45" s="173"/>
      <c r="M45" s="173"/>
      <c r="N45" s="173">
        <f>'実質公債費比率（分子）の構造'!O$49</f>
        <v>116</v>
      </c>
      <c r="O45" s="173"/>
      <c r="P45" s="173"/>
    </row>
    <row r="46" spans="1:16" x14ac:dyDescent="0.15">
      <c r="A46" s="173" t="s">
        <v>67</v>
      </c>
      <c r="B46" s="173">
        <f>'実質公債費比率（分子）の構造'!K$48</f>
        <v>859</v>
      </c>
      <c r="C46" s="173"/>
      <c r="D46" s="173"/>
      <c r="E46" s="173">
        <f>'実質公債費比率（分子）の構造'!L$48</f>
        <v>845</v>
      </c>
      <c r="F46" s="173"/>
      <c r="G46" s="173"/>
      <c r="H46" s="173">
        <f>'実質公債費比率（分子）の構造'!M$48</f>
        <v>922</v>
      </c>
      <c r="I46" s="173"/>
      <c r="J46" s="173"/>
      <c r="K46" s="173">
        <f>'実質公債費比率（分子）の構造'!N$48</f>
        <v>912</v>
      </c>
      <c r="L46" s="173"/>
      <c r="M46" s="173"/>
      <c r="N46" s="173">
        <f>'実質公債費比率（分子）の構造'!O$48</f>
        <v>940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2016</v>
      </c>
      <c r="C49" s="173"/>
      <c r="D49" s="173"/>
      <c r="E49" s="173">
        <f>'実質公債費比率（分子）の構造'!L$45</f>
        <v>1921</v>
      </c>
      <c r="F49" s="173"/>
      <c r="G49" s="173"/>
      <c r="H49" s="173">
        <f>'実質公債費比率（分子）の構造'!M$45</f>
        <v>1838</v>
      </c>
      <c r="I49" s="173"/>
      <c r="J49" s="173"/>
      <c r="K49" s="173">
        <f>'実質公債費比率（分子）の構造'!N$45</f>
        <v>1878</v>
      </c>
      <c r="L49" s="173"/>
      <c r="M49" s="173"/>
      <c r="N49" s="173">
        <f>'実質公債費比率（分子）の構造'!O$45</f>
        <v>2046</v>
      </c>
      <c r="O49" s="173"/>
      <c r="P49" s="173"/>
    </row>
    <row r="50" spans="1:16" x14ac:dyDescent="0.15">
      <c r="A50" s="173" t="s">
        <v>71</v>
      </c>
      <c r="B50" s="173" t="e">
        <f>NA()</f>
        <v>#N/A</v>
      </c>
      <c r="C50" s="173">
        <f>IF(ISNUMBER('実質公債費比率（分子）の構造'!K$53),'実質公債費比率（分子）の構造'!K$53,NA())</f>
        <v>663</v>
      </c>
      <c r="D50" s="173" t="e">
        <f>NA()</f>
        <v>#N/A</v>
      </c>
      <c r="E50" s="173" t="e">
        <f>NA()</f>
        <v>#N/A</v>
      </c>
      <c r="F50" s="173">
        <f>IF(ISNUMBER('実質公債費比率（分子）の構造'!L$53),'実質公債費比率（分子）の構造'!L$53,NA())</f>
        <v>462</v>
      </c>
      <c r="G50" s="173" t="e">
        <f>NA()</f>
        <v>#N/A</v>
      </c>
      <c r="H50" s="173" t="e">
        <f>NA()</f>
        <v>#N/A</v>
      </c>
      <c r="I50" s="173">
        <f>IF(ISNUMBER('実質公債費比率（分子）の構造'!M$53),'実質公債費比率（分子）の構造'!M$53,NA())</f>
        <v>371</v>
      </c>
      <c r="J50" s="173" t="e">
        <f>NA()</f>
        <v>#N/A</v>
      </c>
      <c r="K50" s="173" t="e">
        <f>NA()</f>
        <v>#N/A</v>
      </c>
      <c r="L50" s="173">
        <f>IF(ISNUMBER('実質公債費比率（分子）の構造'!N$53),'実質公債費比率（分子）の構造'!N$53,NA())</f>
        <v>397</v>
      </c>
      <c r="M50" s="173" t="e">
        <f>NA()</f>
        <v>#N/A</v>
      </c>
      <c r="N50" s="173" t="e">
        <f>NA()</f>
        <v>#N/A</v>
      </c>
      <c r="O50" s="173">
        <f>IF(ISNUMBER('実質公債費比率（分子）の構造'!O$53),'実質公債費比率（分子）の構造'!O$53,NA())</f>
        <v>599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26767</v>
      </c>
      <c r="E56" s="172"/>
      <c r="F56" s="172"/>
      <c r="G56" s="172">
        <f>'将来負担比率（分子）の構造'!J$52</f>
        <v>26401</v>
      </c>
      <c r="H56" s="172"/>
      <c r="I56" s="172"/>
      <c r="J56" s="172">
        <f>'将来負担比率（分子）の構造'!K$52</f>
        <v>26307</v>
      </c>
      <c r="K56" s="172"/>
      <c r="L56" s="172"/>
      <c r="M56" s="172">
        <f>'将来負担比率（分子）の構造'!L$52</f>
        <v>26264</v>
      </c>
      <c r="N56" s="172"/>
      <c r="O56" s="172"/>
      <c r="P56" s="172">
        <f>'将来負担比率（分子）の構造'!M$52</f>
        <v>25705</v>
      </c>
    </row>
    <row r="57" spans="1:16" x14ac:dyDescent="0.15">
      <c r="A57" s="172" t="s">
        <v>42</v>
      </c>
      <c r="B57" s="172"/>
      <c r="C57" s="172"/>
      <c r="D57" s="172">
        <f>'将来負担比率（分子）の構造'!I$51</f>
        <v>5493</v>
      </c>
      <c r="E57" s="172"/>
      <c r="F57" s="172"/>
      <c r="G57" s="172">
        <f>'将来負担比率（分子）の構造'!J$51</f>
        <v>5122</v>
      </c>
      <c r="H57" s="172"/>
      <c r="I57" s="172"/>
      <c r="J57" s="172">
        <f>'将来負担比率（分子）の構造'!K$51</f>
        <v>4907</v>
      </c>
      <c r="K57" s="172"/>
      <c r="L57" s="172"/>
      <c r="M57" s="172">
        <f>'将来負担比率（分子）の構造'!L$51</f>
        <v>4648</v>
      </c>
      <c r="N57" s="172"/>
      <c r="O57" s="172"/>
      <c r="P57" s="172">
        <f>'将来負担比率（分子）の構造'!M$51</f>
        <v>4476</v>
      </c>
    </row>
    <row r="58" spans="1:16" x14ac:dyDescent="0.15">
      <c r="A58" s="172" t="s">
        <v>41</v>
      </c>
      <c r="B58" s="172"/>
      <c r="C58" s="172"/>
      <c r="D58" s="172">
        <f>'将来負担比率（分子）の構造'!I$50</f>
        <v>3456</v>
      </c>
      <c r="E58" s="172"/>
      <c r="F58" s="172"/>
      <c r="G58" s="172">
        <f>'将来負担比率（分子）の構造'!J$50</f>
        <v>3909</v>
      </c>
      <c r="H58" s="172"/>
      <c r="I58" s="172"/>
      <c r="J58" s="172">
        <f>'将来負担比率（分子）の構造'!K$50</f>
        <v>4309</v>
      </c>
      <c r="K58" s="172"/>
      <c r="L58" s="172"/>
      <c r="M58" s="172">
        <f>'将来負担比率（分子）の構造'!L$50</f>
        <v>4458</v>
      </c>
      <c r="N58" s="172"/>
      <c r="O58" s="172"/>
      <c r="P58" s="172">
        <f>'将来負担比率（分子）の構造'!M$50</f>
        <v>5496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101</v>
      </c>
      <c r="C61" s="172"/>
      <c r="D61" s="172"/>
      <c r="E61" s="172">
        <f>'将来負担比率（分子）の構造'!J$46</f>
        <v>22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2648</v>
      </c>
      <c r="C62" s="172"/>
      <c r="D62" s="172"/>
      <c r="E62" s="172">
        <f>'将来負担比率（分子）の構造'!J$45</f>
        <v>2723</v>
      </c>
      <c r="F62" s="172"/>
      <c r="G62" s="172"/>
      <c r="H62" s="172">
        <f>'将来負担比率（分子）の構造'!K$45</f>
        <v>2622</v>
      </c>
      <c r="I62" s="172"/>
      <c r="J62" s="172"/>
      <c r="K62" s="172">
        <f>'将来負担比率（分子）の構造'!L$45</f>
        <v>2625</v>
      </c>
      <c r="L62" s="172"/>
      <c r="M62" s="172"/>
      <c r="N62" s="172">
        <f>'将来負担比率（分子）の構造'!M$45</f>
        <v>2839</v>
      </c>
      <c r="O62" s="172"/>
      <c r="P62" s="172"/>
    </row>
    <row r="63" spans="1:16" x14ac:dyDescent="0.15">
      <c r="A63" s="172" t="s">
        <v>34</v>
      </c>
      <c r="B63" s="172">
        <f>'将来負担比率（分子）の構造'!I$44</f>
        <v>643</v>
      </c>
      <c r="C63" s="172"/>
      <c r="D63" s="172"/>
      <c r="E63" s="172">
        <f>'将来負担比率（分子）の構造'!J$44</f>
        <v>706</v>
      </c>
      <c r="F63" s="172"/>
      <c r="G63" s="172"/>
      <c r="H63" s="172">
        <f>'将来負担比率（分子）の構造'!K$44</f>
        <v>758</v>
      </c>
      <c r="I63" s="172"/>
      <c r="J63" s="172"/>
      <c r="K63" s="172">
        <f>'将来負担比率（分子）の構造'!L$44</f>
        <v>799</v>
      </c>
      <c r="L63" s="172"/>
      <c r="M63" s="172"/>
      <c r="N63" s="172">
        <f>'将来負担比率（分子）の構造'!M$44</f>
        <v>815</v>
      </c>
      <c r="O63" s="172"/>
      <c r="P63" s="172"/>
    </row>
    <row r="64" spans="1:16" x14ac:dyDescent="0.15">
      <c r="A64" s="172" t="s">
        <v>33</v>
      </c>
      <c r="B64" s="172">
        <f>'将来負担比率（分子）の構造'!I$43</f>
        <v>12279</v>
      </c>
      <c r="C64" s="172"/>
      <c r="D64" s="172"/>
      <c r="E64" s="172">
        <f>'将来負担比率（分子）の構造'!J$43</f>
        <v>11509</v>
      </c>
      <c r="F64" s="172"/>
      <c r="G64" s="172"/>
      <c r="H64" s="172">
        <f>'将来負担比率（分子）の構造'!K$43</f>
        <v>11090</v>
      </c>
      <c r="I64" s="172"/>
      <c r="J64" s="172"/>
      <c r="K64" s="172">
        <f>'将来負担比率（分子）の構造'!L$43</f>
        <v>10579</v>
      </c>
      <c r="L64" s="172"/>
      <c r="M64" s="172"/>
      <c r="N64" s="172">
        <f>'将来負担比率（分子）の構造'!M$43</f>
        <v>10306</v>
      </c>
      <c r="O64" s="172"/>
      <c r="P64" s="172"/>
    </row>
    <row r="65" spans="1:16" x14ac:dyDescent="0.15">
      <c r="A65" s="172" t="s">
        <v>32</v>
      </c>
      <c r="B65" s="172">
        <f>'将来負担比率（分子）の構造'!I$42</f>
        <v>626</v>
      </c>
      <c r="C65" s="172"/>
      <c r="D65" s="172"/>
      <c r="E65" s="172">
        <f>'将来負担比率（分子）の構造'!J$42</f>
        <v>302</v>
      </c>
      <c r="F65" s="172"/>
      <c r="G65" s="172"/>
      <c r="H65" s="172">
        <f>'将来負担比率（分子）の構造'!K$42</f>
        <v>378</v>
      </c>
      <c r="I65" s="172"/>
      <c r="J65" s="172"/>
      <c r="K65" s="172">
        <f>'将来負担比率（分子）の構造'!L$42</f>
        <v>383</v>
      </c>
      <c r="L65" s="172"/>
      <c r="M65" s="172"/>
      <c r="N65" s="172">
        <f>'将来負担比率（分子）の構造'!M$42</f>
        <v>328</v>
      </c>
      <c r="O65" s="172"/>
      <c r="P65" s="172"/>
    </row>
    <row r="66" spans="1:16" x14ac:dyDescent="0.15">
      <c r="A66" s="172" t="s">
        <v>31</v>
      </c>
      <c r="B66" s="172">
        <f>'将来負担比率（分子）の構造'!I$41</f>
        <v>18899</v>
      </c>
      <c r="C66" s="172"/>
      <c r="D66" s="172"/>
      <c r="E66" s="172">
        <f>'将来負担比率（分子）の構造'!J$41</f>
        <v>19183</v>
      </c>
      <c r="F66" s="172"/>
      <c r="G66" s="172"/>
      <c r="H66" s="172">
        <f>'将来負担比率（分子）の構造'!K$41</f>
        <v>19639</v>
      </c>
      <c r="I66" s="172"/>
      <c r="J66" s="172"/>
      <c r="K66" s="172">
        <f>'将来負担比率（分子）の構造'!L$41</f>
        <v>22359</v>
      </c>
      <c r="L66" s="172"/>
      <c r="M66" s="172"/>
      <c r="N66" s="172">
        <f>'将来負担比率（分子）の構造'!M$41</f>
        <v>23389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1376</v>
      </c>
      <c r="M67" s="172" t="e">
        <f>NA()</f>
        <v>#N/A</v>
      </c>
      <c r="N67" s="172" t="e">
        <f>NA()</f>
        <v>#N/A</v>
      </c>
      <c r="O67" s="172">
        <f>IF(ISNUMBER('将来負担比率（分子）の構造'!M$53), IF('将来負担比率（分子）の構造'!M$53 &lt; 0, 0, '将来負担比率（分子）の構造'!M$53), NA())</f>
        <v>1999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2253</v>
      </c>
      <c r="C72" s="176">
        <f>基金残高に係る経年分析!G55</f>
        <v>2073</v>
      </c>
      <c r="D72" s="176">
        <f>基金残高に係る経年分析!H55</f>
        <v>2311</v>
      </c>
    </row>
    <row r="73" spans="1:16" x14ac:dyDescent="0.15">
      <c r="A73" s="175" t="s">
        <v>78</v>
      </c>
      <c r="B73" s="176">
        <f>基金残高に係る経年分析!F56</f>
        <v>0</v>
      </c>
      <c r="C73" s="176">
        <f>基金残高に係る経年分析!G56</f>
        <v>0</v>
      </c>
      <c r="D73" s="176">
        <f>基金残高に係る経年分析!H56</f>
        <v>524</v>
      </c>
    </row>
    <row r="74" spans="1:16" x14ac:dyDescent="0.15">
      <c r="A74" s="175" t="s">
        <v>79</v>
      </c>
      <c r="B74" s="176">
        <f>基金残高に係る経年分析!F57</f>
        <v>1337</v>
      </c>
      <c r="C74" s="176">
        <f>基金残高に係る経年分析!G57</f>
        <v>1361</v>
      </c>
      <c r="D74" s="176">
        <f>基金残高に係る経年分析!H57</f>
        <v>1374</v>
      </c>
    </row>
  </sheetData>
  <sheetProtection algorithmName="SHA-512" hashValue="p8yNezxxZkjonJYuXQBpGH47owJkle5H5LJ9BgOlPV/Y7bGsK7N0aqhKi7j/vaVEJKT0iMp/B35+5/riUn5xNA==" saltValue="xbezJSwa+iwW197b2d6j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215</v>
      </c>
      <c r="DI1" s="750"/>
      <c r="DJ1" s="750"/>
      <c r="DK1" s="750"/>
      <c r="DL1" s="750"/>
      <c r="DM1" s="750"/>
      <c r="DN1" s="751"/>
      <c r="DO1" s="211"/>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220</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221</v>
      </c>
      <c r="S4" s="712"/>
      <c r="T4" s="712"/>
      <c r="U4" s="712"/>
      <c r="V4" s="712"/>
      <c r="W4" s="712"/>
      <c r="X4" s="712"/>
      <c r="Y4" s="713"/>
      <c r="Z4" s="711" t="s">
        <v>222</v>
      </c>
      <c r="AA4" s="712"/>
      <c r="AB4" s="712"/>
      <c r="AC4" s="713"/>
      <c r="AD4" s="711" t="s">
        <v>223</v>
      </c>
      <c r="AE4" s="712"/>
      <c r="AF4" s="712"/>
      <c r="AG4" s="712"/>
      <c r="AH4" s="712"/>
      <c r="AI4" s="712"/>
      <c r="AJ4" s="712"/>
      <c r="AK4" s="713"/>
      <c r="AL4" s="711" t="s">
        <v>222</v>
      </c>
      <c r="AM4" s="712"/>
      <c r="AN4" s="712"/>
      <c r="AO4" s="713"/>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11" t="s">
        <v>227</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228</v>
      </c>
      <c r="C5" s="709"/>
      <c r="D5" s="709"/>
      <c r="E5" s="709"/>
      <c r="F5" s="709"/>
      <c r="G5" s="709"/>
      <c r="H5" s="709"/>
      <c r="I5" s="709"/>
      <c r="J5" s="709"/>
      <c r="K5" s="709"/>
      <c r="L5" s="709"/>
      <c r="M5" s="709"/>
      <c r="N5" s="709"/>
      <c r="O5" s="709"/>
      <c r="P5" s="709"/>
      <c r="Q5" s="710"/>
      <c r="R5" s="705">
        <v>8797739</v>
      </c>
      <c r="S5" s="706"/>
      <c r="T5" s="706"/>
      <c r="U5" s="706"/>
      <c r="V5" s="706"/>
      <c r="W5" s="706"/>
      <c r="X5" s="706"/>
      <c r="Y5" s="734"/>
      <c r="Z5" s="747">
        <v>28.6</v>
      </c>
      <c r="AA5" s="747"/>
      <c r="AB5" s="747"/>
      <c r="AC5" s="747"/>
      <c r="AD5" s="748">
        <v>8105807</v>
      </c>
      <c r="AE5" s="748"/>
      <c r="AF5" s="748"/>
      <c r="AG5" s="748"/>
      <c r="AH5" s="748"/>
      <c r="AI5" s="748"/>
      <c r="AJ5" s="748"/>
      <c r="AK5" s="748"/>
      <c r="AL5" s="735">
        <v>51.3</v>
      </c>
      <c r="AM5" s="720"/>
      <c r="AN5" s="720"/>
      <c r="AO5" s="736"/>
      <c r="AP5" s="708" t="s">
        <v>229</v>
      </c>
      <c r="AQ5" s="709"/>
      <c r="AR5" s="709"/>
      <c r="AS5" s="709"/>
      <c r="AT5" s="709"/>
      <c r="AU5" s="709"/>
      <c r="AV5" s="709"/>
      <c r="AW5" s="709"/>
      <c r="AX5" s="709"/>
      <c r="AY5" s="709"/>
      <c r="AZ5" s="709"/>
      <c r="BA5" s="709"/>
      <c r="BB5" s="709"/>
      <c r="BC5" s="709"/>
      <c r="BD5" s="709"/>
      <c r="BE5" s="709"/>
      <c r="BF5" s="710"/>
      <c r="BG5" s="658">
        <v>8105807</v>
      </c>
      <c r="BH5" s="659"/>
      <c r="BI5" s="659"/>
      <c r="BJ5" s="659"/>
      <c r="BK5" s="659"/>
      <c r="BL5" s="659"/>
      <c r="BM5" s="659"/>
      <c r="BN5" s="660"/>
      <c r="BO5" s="684">
        <v>92.1</v>
      </c>
      <c r="BP5" s="684"/>
      <c r="BQ5" s="684"/>
      <c r="BR5" s="684"/>
      <c r="BS5" s="685">
        <v>128986</v>
      </c>
      <c r="BT5" s="685"/>
      <c r="BU5" s="685"/>
      <c r="BV5" s="685"/>
      <c r="BW5" s="685"/>
      <c r="BX5" s="685"/>
      <c r="BY5" s="685"/>
      <c r="BZ5" s="685"/>
      <c r="CA5" s="685"/>
      <c r="CB5" s="730"/>
      <c r="CD5" s="711" t="s">
        <v>224</v>
      </c>
      <c r="CE5" s="712"/>
      <c r="CF5" s="712"/>
      <c r="CG5" s="712"/>
      <c r="CH5" s="712"/>
      <c r="CI5" s="712"/>
      <c r="CJ5" s="712"/>
      <c r="CK5" s="712"/>
      <c r="CL5" s="712"/>
      <c r="CM5" s="712"/>
      <c r="CN5" s="712"/>
      <c r="CO5" s="712"/>
      <c r="CP5" s="712"/>
      <c r="CQ5" s="713"/>
      <c r="CR5" s="711" t="s">
        <v>230</v>
      </c>
      <c r="CS5" s="712"/>
      <c r="CT5" s="712"/>
      <c r="CU5" s="712"/>
      <c r="CV5" s="712"/>
      <c r="CW5" s="712"/>
      <c r="CX5" s="712"/>
      <c r="CY5" s="713"/>
      <c r="CZ5" s="711" t="s">
        <v>222</v>
      </c>
      <c r="DA5" s="712"/>
      <c r="DB5" s="712"/>
      <c r="DC5" s="713"/>
      <c r="DD5" s="711" t="s">
        <v>231</v>
      </c>
      <c r="DE5" s="712"/>
      <c r="DF5" s="712"/>
      <c r="DG5" s="712"/>
      <c r="DH5" s="712"/>
      <c r="DI5" s="712"/>
      <c r="DJ5" s="712"/>
      <c r="DK5" s="712"/>
      <c r="DL5" s="712"/>
      <c r="DM5" s="712"/>
      <c r="DN5" s="712"/>
      <c r="DO5" s="712"/>
      <c r="DP5" s="713"/>
      <c r="DQ5" s="711" t="s">
        <v>232</v>
      </c>
      <c r="DR5" s="712"/>
      <c r="DS5" s="712"/>
      <c r="DT5" s="712"/>
      <c r="DU5" s="712"/>
      <c r="DV5" s="712"/>
      <c r="DW5" s="712"/>
      <c r="DX5" s="712"/>
      <c r="DY5" s="712"/>
      <c r="DZ5" s="712"/>
      <c r="EA5" s="712"/>
      <c r="EB5" s="712"/>
      <c r="EC5" s="713"/>
    </row>
    <row r="6" spans="2:143" ht="11.25" customHeight="1" x14ac:dyDescent="0.15">
      <c r="B6" s="655" t="s">
        <v>233</v>
      </c>
      <c r="C6" s="656"/>
      <c r="D6" s="656"/>
      <c r="E6" s="656"/>
      <c r="F6" s="656"/>
      <c r="G6" s="656"/>
      <c r="H6" s="656"/>
      <c r="I6" s="656"/>
      <c r="J6" s="656"/>
      <c r="K6" s="656"/>
      <c r="L6" s="656"/>
      <c r="M6" s="656"/>
      <c r="N6" s="656"/>
      <c r="O6" s="656"/>
      <c r="P6" s="656"/>
      <c r="Q6" s="657"/>
      <c r="R6" s="658">
        <v>125643</v>
      </c>
      <c r="S6" s="659"/>
      <c r="T6" s="659"/>
      <c r="U6" s="659"/>
      <c r="V6" s="659"/>
      <c r="W6" s="659"/>
      <c r="X6" s="659"/>
      <c r="Y6" s="660"/>
      <c r="Z6" s="684">
        <v>0.4</v>
      </c>
      <c r="AA6" s="684"/>
      <c r="AB6" s="684"/>
      <c r="AC6" s="684"/>
      <c r="AD6" s="685">
        <v>125643</v>
      </c>
      <c r="AE6" s="685"/>
      <c r="AF6" s="685"/>
      <c r="AG6" s="685"/>
      <c r="AH6" s="685"/>
      <c r="AI6" s="685"/>
      <c r="AJ6" s="685"/>
      <c r="AK6" s="685"/>
      <c r="AL6" s="661">
        <v>0.8</v>
      </c>
      <c r="AM6" s="662"/>
      <c r="AN6" s="662"/>
      <c r="AO6" s="686"/>
      <c r="AP6" s="655" t="s">
        <v>234</v>
      </c>
      <c r="AQ6" s="656"/>
      <c r="AR6" s="656"/>
      <c r="AS6" s="656"/>
      <c r="AT6" s="656"/>
      <c r="AU6" s="656"/>
      <c r="AV6" s="656"/>
      <c r="AW6" s="656"/>
      <c r="AX6" s="656"/>
      <c r="AY6" s="656"/>
      <c r="AZ6" s="656"/>
      <c r="BA6" s="656"/>
      <c r="BB6" s="656"/>
      <c r="BC6" s="656"/>
      <c r="BD6" s="656"/>
      <c r="BE6" s="656"/>
      <c r="BF6" s="657"/>
      <c r="BG6" s="658">
        <v>8105807</v>
      </c>
      <c r="BH6" s="659"/>
      <c r="BI6" s="659"/>
      <c r="BJ6" s="659"/>
      <c r="BK6" s="659"/>
      <c r="BL6" s="659"/>
      <c r="BM6" s="659"/>
      <c r="BN6" s="660"/>
      <c r="BO6" s="684">
        <v>92.1</v>
      </c>
      <c r="BP6" s="684"/>
      <c r="BQ6" s="684"/>
      <c r="BR6" s="684"/>
      <c r="BS6" s="685">
        <v>128986</v>
      </c>
      <c r="BT6" s="685"/>
      <c r="BU6" s="685"/>
      <c r="BV6" s="685"/>
      <c r="BW6" s="685"/>
      <c r="BX6" s="685"/>
      <c r="BY6" s="685"/>
      <c r="BZ6" s="685"/>
      <c r="CA6" s="685"/>
      <c r="CB6" s="730"/>
      <c r="CD6" s="708" t="s">
        <v>235</v>
      </c>
      <c r="CE6" s="709"/>
      <c r="CF6" s="709"/>
      <c r="CG6" s="709"/>
      <c r="CH6" s="709"/>
      <c r="CI6" s="709"/>
      <c r="CJ6" s="709"/>
      <c r="CK6" s="709"/>
      <c r="CL6" s="709"/>
      <c r="CM6" s="709"/>
      <c r="CN6" s="709"/>
      <c r="CO6" s="709"/>
      <c r="CP6" s="709"/>
      <c r="CQ6" s="710"/>
      <c r="CR6" s="658">
        <v>239854</v>
      </c>
      <c r="CS6" s="659"/>
      <c r="CT6" s="659"/>
      <c r="CU6" s="659"/>
      <c r="CV6" s="659"/>
      <c r="CW6" s="659"/>
      <c r="CX6" s="659"/>
      <c r="CY6" s="660"/>
      <c r="CZ6" s="735">
        <v>0.8</v>
      </c>
      <c r="DA6" s="720"/>
      <c r="DB6" s="720"/>
      <c r="DC6" s="737"/>
      <c r="DD6" s="664" t="s">
        <v>129</v>
      </c>
      <c r="DE6" s="659"/>
      <c r="DF6" s="659"/>
      <c r="DG6" s="659"/>
      <c r="DH6" s="659"/>
      <c r="DI6" s="659"/>
      <c r="DJ6" s="659"/>
      <c r="DK6" s="659"/>
      <c r="DL6" s="659"/>
      <c r="DM6" s="659"/>
      <c r="DN6" s="659"/>
      <c r="DO6" s="659"/>
      <c r="DP6" s="660"/>
      <c r="DQ6" s="664">
        <v>239825</v>
      </c>
      <c r="DR6" s="659"/>
      <c r="DS6" s="659"/>
      <c r="DT6" s="659"/>
      <c r="DU6" s="659"/>
      <c r="DV6" s="659"/>
      <c r="DW6" s="659"/>
      <c r="DX6" s="659"/>
      <c r="DY6" s="659"/>
      <c r="DZ6" s="659"/>
      <c r="EA6" s="659"/>
      <c r="EB6" s="659"/>
      <c r="EC6" s="694"/>
    </row>
    <row r="7" spans="2:143" ht="11.25" customHeight="1" x14ac:dyDescent="0.15">
      <c r="B7" s="655" t="s">
        <v>236</v>
      </c>
      <c r="C7" s="656"/>
      <c r="D7" s="656"/>
      <c r="E7" s="656"/>
      <c r="F7" s="656"/>
      <c r="G7" s="656"/>
      <c r="H7" s="656"/>
      <c r="I7" s="656"/>
      <c r="J7" s="656"/>
      <c r="K7" s="656"/>
      <c r="L7" s="656"/>
      <c r="M7" s="656"/>
      <c r="N7" s="656"/>
      <c r="O7" s="656"/>
      <c r="P7" s="656"/>
      <c r="Q7" s="657"/>
      <c r="R7" s="658">
        <v>10011</v>
      </c>
      <c r="S7" s="659"/>
      <c r="T7" s="659"/>
      <c r="U7" s="659"/>
      <c r="V7" s="659"/>
      <c r="W7" s="659"/>
      <c r="X7" s="659"/>
      <c r="Y7" s="660"/>
      <c r="Z7" s="684">
        <v>0</v>
      </c>
      <c r="AA7" s="684"/>
      <c r="AB7" s="684"/>
      <c r="AC7" s="684"/>
      <c r="AD7" s="685">
        <v>10011</v>
      </c>
      <c r="AE7" s="685"/>
      <c r="AF7" s="685"/>
      <c r="AG7" s="685"/>
      <c r="AH7" s="685"/>
      <c r="AI7" s="685"/>
      <c r="AJ7" s="685"/>
      <c r="AK7" s="685"/>
      <c r="AL7" s="661">
        <v>0.1</v>
      </c>
      <c r="AM7" s="662"/>
      <c r="AN7" s="662"/>
      <c r="AO7" s="686"/>
      <c r="AP7" s="655" t="s">
        <v>237</v>
      </c>
      <c r="AQ7" s="656"/>
      <c r="AR7" s="656"/>
      <c r="AS7" s="656"/>
      <c r="AT7" s="656"/>
      <c r="AU7" s="656"/>
      <c r="AV7" s="656"/>
      <c r="AW7" s="656"/>
      <c r="AX7" s="656"/>
      <c r="AY7" s="656"/>
      <c r="AZ7" s="656"/>
      <c r="BA7" s="656"/>
      <c r="BB7" s="656"/>
      <c r="BC7" s="656"/>
      <c r="BD7" s="656"/>
      <c r="BE7" s="656"/>
      <c r="BF7" s="657"/>
      <c r="BG7" s="658">
        <v>4053859</v>
      </c>
      <c r="BH7" s="659"/>
      <c r="BI7" s="659"/>
      <c r="BJ7" s="659"/>
      <c r="BK7" s="659"/>
      <c r="BL7" s="659"/>
      <c r="BM7" s="659"/>
      <c r="BN7" s="660"/>
      <c r="BO7" s="684">
        <v>46.1</v>
      </c>
      <c r="BP7" s="684"/>
      <c r="BQ7" s="684"/>
      <c r="BR7" s="684"/>
      <c r="BS7" s="685">
        <v>128986</v>
      </c>
      <c r="BT7" s="685"/>
      <c r="BU7" s="685"/>
      <c r="BV7" s="685"/>
      <c r="BW7" s="685"/>
      <c r="BX7" s="685"/>
      <c r="BY7" s="685"/>
      <c r="BZ7" s="685"/>
      <c r="CA7" s="685"/>
      <c r="CB7" s="730"/>
      <c r="CD7" s="655" t="s">
        <v>238</v>
      </c>
      <c r="CE7" s="656"/>
      <c r="CF7" s="656"/>
      <c r="CG7" s="656"/>
      <c r="CH7" s="656"/>
      <c r="CI7" s="656"/>
      <c r="CJ7" s="656"/>
      <c r="CK7" s="656"/>
      <c r="CL7" s="656"/>
      <c r="CM7" s="656"/>
      <c r="CN7" s="656"/>
      <c r="CO7" s="656"/>
      <c r="CP7" s="656"/>
      <c r="CQ7" s="657"/>
      <c r="CR7" s="658">
        <v>4922258</v>
      </c>
      <c r="CS7" s="659"/>
      <c r="CT7" s="659"/>
      <c r="CU7" s="659"/>
      <c r="CV7" s="659"/>
      <c r="CW7" s="659"/>
      <c r="CX7" s="659"/>
      <c r="CY7" s="660"/>
      <c r="CZ7" s="684">
        <v>16.7</v>
      </c>
      <c r="DA7" s="684"/>
      <c r="DB7" s="684"/>
      <c r="DC7" s="684"/>
      <c r="DD7" s="664">
        <v>1664629</v>
      </c>
      <c r="DE7" s="659"/>
      <c r="DF7" s="659"/>
      <c r="DG7" s="659"/>
      <c r="DH7" s="659"/>
      <c r="DI7" s="659"/>
      <c r="DJ7" s="659"/>
      <c r="DK7" s="659"/>
      <c r="DL7" s="659"/>
      <c r="DM7" s="659"/>
      <c r="DN7" s="659"/>
      <c r="DO7" s="659"/>
      <c r="DP7" s="660"/>
      <c r="DQ7" s="664">
        <v>3046951</v>
      </c>
      <c r="DR7" s="659"/>
      <c r="DS7" s="659"/>
      <c r="DT7" s="659"/>
      <c r="DU7" s="659"/>
      <c r="DV7" s="659"/>
      <c r="DW7" s="659"/>
      <c r="DX7" s="659"/>
      <c r="DY7" s="659"/>
      <c r="DZ7" s="659"/>
      <c r="EA7" s="659"/>
      <c r="EB7" s="659"/>
      <c r="EC7" s="694"/>
    </row>
    <row r="8" spans="2:143" ht="11.25" customHeight="1" x14ac:dyDescent="0.15">
      <c r="B8" s="655" t="s">
        <v>239</v>
      </c>
      <c r="C8" s="656"/>
      <c r="D8" s="656"/>
      <c r="E8" s="656"/>
      <c r="F8" s="656"/>
      <c r="G8" s="656"/>
      <c r="H8" s="656"/>
      <c r="I8" s="656"/>
      <c r="J8" s="656"/>
      <c r="K8" s="656"/>
      <c r="L8" s="656"/>
      <c r="M8" s="656"/>
      <c r="N8" s="656"/>
      <c r="O8" s="656"/>
      <c r="P8" s="656"/>
      <c r="Q8" s="657"/>
      <c r="R8" s="658">
        <v>79037</v>
      </c>
      <c r="S8" s="659"/>
      <c r="T8" s="659"/>
      <c r="U8" s="659"/>
      <c r="V8" s="659"/>
      <c r="W8" s="659"/>
      <c r="X8" s="659"/>
      <c r="Y8" s="660"/>
      <c r="Z8" s="684">
        <v>0.3</v>
      </c>
      <c r="AA8" s="684"/>
      <c r="AB8" s="684"/>
      <c r="AC8" s="684"/>
      <c r="AD8" s="685">
        <v>79037</v>
      </c>
      <c r="AE8" s="685"/>
      <c r="AF8" s="685"/>
      <c r="AG8" s="685"/>
      <c r="AH8" s="685"/>
      <c r="AI8" s="685"/>
      <c r="AJ8" s="685"/>
      <c r="AK8" s="685"/>
      <c r="AL8" s="661">
        <v>0.5</v>
      </c>
      <c r="AM8" s="662"/>
      <c r="AN8" s="662"/>
      <c r="AO8" s="686"/>
      <c r="AP8" s="655" t="s">
        <v>240</v>
      </c>
      <c r="AQ8" s="656"/>
      <c r="AR8" s="656"/>
      <c r="AS8" s="656"/>
      <c r="AT8" s="656"/>
      <c r="AU8" s="656"/>
      <c r="AV8" s="656"/>
      <c r="AW8" s="656"/>
      <c r="AX8" s="656"/>
      <c r="AY8" s="656"/>
      <c r="AZ8" s="656"/>
      <c r="BA8" s="656"/>
      <c r="BB8" s="656"/>
      <c r="BC8" s="656"/>
      <c r="BD8" s="656"/>
      <c r="BE8" s="656"/>
      <c r="BF8" s="657"/>
      <c r="BG8" s="658">
        <v>116204</v>
      </c>
      <c r="BH8" s="659"/>
      <c r="BI8" s="659"/>
      <c r="BJ8" s="659"/>
      <c r="BK8" s="659"/>
      <c r="BL8" s="659"/>
      <c r="BM8" s="659"/>
      <c r="BN8" s="660"/>
      <c r="BO8" s="684">
        <v>1.3</v>
      </c>
      <c r="BP8" s="684"/>
      <c r="BQ8" s="684"/>
      <c r="BR8" s="684"/>
      <c r="BS8" s="685" t="s">
        <v>129</v>
      </c>
      <c r="BT8" s="685"/>
      <c r="BU8" s="685"/>
      <c r="BV8" s="685"/>
      <c r="BW8" s="685"/>
      <c r="BX8" s="685"/>
      <c r="BY8" s="685"/>
      <c r="BZ8" s="685"/>
      <c r="CA8" s="685"/>
      <c r="CB8" s="730"/>
      <c r="CD8" s="655" t="s">
        <v>241</v>
      </c>
      <c r="CE8" s="656"/>
      <c r="CF8" s="656"/>
      <c r="CG8" s="656"/>
      <c r="CH8" s="656"/>
      <c r="CI8" s="656"/>
      <c r="CJ8" s="656"/>
      <c r="CK8" s="656"/>
      <c r="CL8" s="656"/>
      <c r="CM8" s="656"/>
      <c r="CN8" s="656"/>
      <c r="CO8" s="656"/>
      <c r="CP8" s="656"/>
      <c r="CQ8" s="657"/>
      <c r="CR8" s="658">
        <v>12844129</v>
      </c>
      <c r="CS8" s="659"/>
      <c r="CT8" s="659"/>
      <c r="CU8" s="659"/>
      <c r="CV8" s="659"/>
      <c r="CW8" s="659"/>
      <c r="CX8" s="659"/>
      <c r="CY8" s="660"/>
      <c r="CZ8" s="684">
        <v>43.4</v>
      </c>
      <c r="DA8" s="684"/>
      <c r="DB8" s="684"/>
      <c r="DC8" s="684"/>
      <c r="DD8" s="664">
        <v>60117</v>
      </c>
      <c r="DE8" s="659"/>
      <c r="DF8" s="659"/>
      <c r="DG8" s="659"/>
      <c r="DH8" s="659"/>
      <c r="DI8" s="659"/>
      <c r="DJ8" s="659"/>
      <c r="DK8" s="659"/>
      <c r="DL8" s="659"/>
      <c r="DM8" s="659"/>
      <c r="DN8" s="659"/>
      <c r="DO8" s="659"/>
      <c r="DP8" s="660"/>
      <c r="DQ8" s="664">
        <v>5440806</v>
      </c>
      <c r="DR8" s="659"/>
      <c r="DS8" s="659"/>
      <c r="DT8" s="659"/>
      <c r="DU8" s="659"/>
      <c r="DV8" s="659"/>
      <c r="DW8" s="659"/>
      <c r="DX8" s="659"/>
      <c r="DY8" s="659"/>
      <c r="DZ8" s="659"/>
      <c r="EA8" s="659"/>
      <c r="EB8" s="659"/>
      <c r="EC8" s="694"/>
    </row>
    <row r="9" spans="2:143" ht="11.25" customHeight="1" x14ac:dyDescent="0.15">
      <c r="B9" s="655" t="s">
        <v>242</v>
      </c>
      <c r="C9" s="656"/>
      <c r="D9" s="656"/>
      <c r="E9" s="656"/>
      <c r="F9" s="656"/>
      <c r="G9" s="656"/>
      <c r="H9" s="656"/>
      <c r="I9" s="656"/>
      <c r="J9" s="656"/>
      <c r="K9" s="656"/>
      <c r="L9" s="656"/>
      <c r="M9" s="656"/>
      <c r="N9" s="656"/>
      <c r="O9" s="656"/>
      <c r="P9" s="656"/>
      <c r="Q9" s="657"/>
      <c r="R9" s="658">
        <v>88747</v>
      </c>
      <c r="S9" s="659"/>
      <c r="T9" s="659"/>
      <c r="U9" s="659"/>
      <c r="V9" s="659"/>
      <c r="W9" s="659"/>
      <c r="X9" s="659"/>
      <c r="Y9" s="660"/>
      <c r="Z9" s="684">
        <v>0.3</v>
      </c>
      <c r="AA9" s="684"/>
      <c r="AB9" s="684"/>
      <c r="AC9" s="684"/>
      <c r="AD9" s="685">
        <v>88747</v>
      </c>
      <c r="AE9" s="685"/>
      <c r="AF9" s="685"/>
      <c r="AG9" s="685"/>
      <c r="AH9" s="685"/>
      <c r="AI9" s="685"/>
      <c r="AJ9" s="685"/>
      <c r="AK9" s="685"/>
      <c r="AL9" s="661">
        <v>0.6</v>
      </c>
      <c r="AM9" s="662"/>
      <c r="AN9" s="662"/>
      <c r="AO9" s="686"/>
      <c r="AP9" s="655" t="s">
        <v>243</v>
      </c>
      <c r="AQ9" s="656"/>
      <c r="AR9" s="656"/>
      <c r="AS9" s="656"/>
      <c r="AT9" s="656"/>
      <c r="AU9" s="656"/>
      <c r="AV9" s="656"/>
      <c r="AW9" s="656"/>
      <c r="AX9" s="656"/>
      <c r="AY9" s="656"/>
      <c r="AZ9" s="656"/>
      <c r="BA9" s="656"/>
      <c r="BB9" s="656"/>
      <c r="BC9" s="656"/>
      <c r="BD9" s="656"/>
      <c r="BE9" s="656"/>
      <c r="BF9" s="657"/>
      <c r="BG9" s="658">
        <v>3363230</v>
      </c>
      <c r="BH9" s="659"/>
      <c r="BI9" s="659"/>
      <c r="BJ9" s="659"/>
      <c r="BK9" s="659"/>
      <c r="BL9" s="659"/>
      <c r="BM9" s="659"/>
      <c r="BN9" s="660"/>
      <c r="BO9" s="684">
        <v>38.200000000000003</v>
      </c>
      <c r="BP9" s="684"/>
      <c r="BQ9" s="684"/>
      <c r="BR9" s="684"/>
      <c r="BS9" s="685" t="s">
        <v>129</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2642129</v>
      </c>
      <c r="CS9" s="659"/>
      <c r="CT9" s="659"/>
      <c r="CU9" s="659"/>
      <c r="CV9" s="659"/>
      <c r="CW9" s="659"/>
      <c r="CX9" s="659"/>
      <c r="CY9" s="660"/>
      <c r="CZ9" s="684">
        <v>8.9</v>
      </c>
      <c r="DA9" s="684"/>
      <c r="DB9" s="684"/>
      <c r="DC9" s="684"/>
      <c r="DD9" s="664">
        <v>80851</v>
      </c>
      <c r="DE9" s="659"/>
      <c r="DF9" s="659"/>
      <c r="DG9" s="659"/>
      <c r="DH9" s="659"/>
      <c r="DI9" s="659"/>
      <c r="DJ9" s="659"/>
      <c r="DK9" s="659"/>
      <c r="DL9" s="659"/>
      <c r="DM9" s="659"/>
      <c r="DN9" s="659"/>
      <c r="DO9" s="659"/>
      <c r="DP9" s="660"/>
      <c r="DQ9" s="664">
        <v>2031289</v>
      </c>
      <c r="DR9" s="659"/>
      <c r="DS9" s="659"/>
      <c r="DT9" s="659"/>
      <c r="DU9" s="659"/>
      <c r="DV9" s="659"/>
      <c r="DW9" s="659"/>
      <c r="DX9" s="659"/>
      <c r="DY9" s="659"/>
      <c r="DZ9" s="659"/>
      <c r="EA9" s="659"/>
      <c r="EB9" s="659"/>
      <c r="EC9" s="694"/>
    </row>
    <row r="10" spans="2:143" ht="11.25" customHeight="1" x14ac:dyDescent="0.15">
      <c r="B10" s="655" t="s">
        <v>245</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140522</v>
      </c>
      <c r="BH10" s="659"/>
      <c r="BI10" s="659"/>
      <c r="BJ10" s="659"/>
      <c r="BK10" s="659"/>
      <c r="BL10" s="659"/>
      <c r="BM10" s="659"/>
      <c r="BN10" s="660"/>
      <c r="BO10" s="684">
        <v>1.6</v>
      </c>
      <c r="BP10" s="684"/>
      <c r="BQ10" s="684"/>
      <c r="BR10" s="684"/>
      <c r="BS10" s="685" t="s">
        <v>129</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v>39660</v>
      </c>
      <c r="CS10" s="659"/>
      <c r="CT10" s="659"/>
      <c r="CU10" s="659"/>
      <c r="CV10" s="659"/>
      <c r="CW10" s="659"/>
      <c r="CX10" s="659"/>
      <c r="CY10" s="660"/>
      <c r="CZ10" s="684">
        <v>0.1</v>
      </c>
      <c r="DA10" s="684"/>
      <c r="DB10" s="684"/>
      <c r="DC10" s="684"/>
      <c r="DD10" s="664" t="s">
        <v>129</v>
      </c>
      <c r="DE10" s="659"/>
      <c r="DF10" s="659"/>
      <c r="DG10" s="659"/>
      <c r="DH10" s="659"/>
      <c r="DI10" s="659"/>
      <c r="DJ10" s="659"/>
      <c r="DK10" s="659"/>
      <c r="DL10" s="659"/>
      <c r="DM10" s="659"/>
      <c r="DN10" s="659"/>
      <c r="DO10" s="659"/>
      <c r="DP10" s="660"/>
      <c r="DQ10" s="664">
        <v>39660</v>
      </c>
      <c r="DR10" s="659"/>
      <c r="DS10" s="659"/>
      <c r="DT10" s="659"/>
      <c r="DU10" s="659"/>
      <c r="DV10" s="659"/>
      <c r="DW10" s="659"/>
      <c r="DX10" s="659"/>
      <c r="DY10" s="659"/>
      <c r="DZ10" s="659"/>
      <c r="EA10" s="659"/>
      <c r="EB10" s="659"/>
      <c r="EC10" s="694"/>
    </row>
    <row r="11" spans="2:143" ht="11.25" customHeight="1" x14ac:dyDescent="0.15">
      <c r="B11" s="655" t="s">
        <v>248</v>
      </c>
      <c r="C11" s="656"/>
      <c r="D11" s="656"/>
      <c r="E11" s="656"/>
      <c r="F11" s="656"/>
      <c r="G11" s="656"/>
      <c r="H11" s="656"/>
      <c r="I11" s="656"/>
      <c r="J11" s="656"/>
      <c r="K11" s="656"/>
      <c r="L11" s="656"/>
      <c r="M11" s="656"/>
      <c r="N11" s="656"/>
      <c r="O11" s="656"/>
      <c r="P11" s="656"/>
      <c r="Q11" s="657"/>
      <c r="R11" s="658">
        <v>1544503</v>
      </c>
      <c r="S11" s="659"/>
      <c r="T11" s="659"/>
      <c r="U11" s="659"/>
      <c r="V11" s="659"/>
      <c r="W11" s="659"/>
      <c r="X11" s="659"/>
      <c r="Y11" s="660"/>
      <c r="Z11" s="661">
        <v>5</v>
      </c>
      <c r="AA11" s="662"/>
      <c r="AB11" s="662"/>
      <c r="AC11" s="663"/>
      <c r="AD11" s="664">
        <v>1544503</v>
      </c>
      <c r="AE11" s="659"/>
      <c r="AF11" s="659"/>
      <c r="AG11" s="659"/>
      <c r="AH11" s="659"/>
      <c r="AI11" s="659"/>
      <c r="AJ11" s="659"/>
      <c r="AK11" s="660"/>
      <c r="AL11" s="661">
        <v>9.8000000000000007</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433903</v>
      </c>
      <c r="BH11" s="659"/>
      <c r="BI11" s="659"/>
      <c r="BJ11" s="659"/>
      <c r="BK11" s="659"/>
      <c r="BL11" s="659"/>
      <c r="BM11" s="659"/>
      <c r="BN11" s="660"/>
      <c r="BO11" s="684">
        <v>4.9000000000000004</v>
      </c>
      <c r="BP11" s="684"/>
      <c r="BQ11" s="684"/>
      <c r="BR11" s="684"/>
      <c r="BS11" s="685">
        <v>128986</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104275</v>
      </c>
      <c r="CS11" s="659"/>
      <c r="CT11" s="659"/>
      <c r="CU11" s="659"/>
      <c r="CV11" s="659"/>
      <c r="CW11" s="659"/>
      <c r="CX11" s="659"/>
      <c r="CY11" s="660"/>
      <c r="CZ11" s="684">
        <v>0.4</v>
      </c>
      <c r="DA11" s="684"/>
      <c r="DB11" s="684"/>
      <c r="DC11" s="684"/>
      <c r="DD11" s="664">
        <v>10512</v>
      </c>
      <c r="DE11" s="659"/>
      <c r="DF11" s="659"/>
      <c r="DG11" s="659"/>
      <c r="DH11" s="659"/>
      <c r="DI11" s="659"/>
      <c r="DJ11" s="659"/>
      <c r="DK11" s="659"/>
      <c r="DL11" s="659"/>
      <c r="DM11" s="659"/>
      <c r="DN11" s="659"/>
      <c r="DO11" s="659"/>
      <c r="DP11" s="660"/>
      <c r="DQ11" s="664">
        <v>99793</v>
      </c>
      <c r="DR11" s="659"/>
      <c r="DS11" s="659"/>
      <c r="DT11" s="659"/>
      <c r="DU11" s="659"/>
      <c r="DV11" s="659"/>
      <c r="DW11" s="659"/>
      <c r="DX11" s="659"/>
      <c r="DY11" s="659"/>
      <c r="DZ11" s="659"/>
      <c r="EA11" s="659"/>
      <c r="EB11" s="659"/>
      <c r="EC11" s="694"/>
    </row>
    <row r="12" spans="2:143" ht="11.25" customHeight="1" x14ac:dyDescent="0.15">
      <c r="B12" s="655" t="s">
        <v>251</v>
      </c>
      <c r="C12" s="656"/>
      <c r="D12" s="656"/>
      <c r="E12" s="656"/>
      <c r="F12" s="656"/>
      <c r="G12" s="656"/>
      <c r="H12" s="656"/>
      <c r="I12" s="656"/>
      <c r="J12" s="656"/>
      <c r="K12" s="656"/>
      <c r="L12" s="656"/>
      <c r="M12" s="656"/>
      <c r="N12" s="656"/>
      <c r="O12" s="656"/>
      <c r="P12" s="656"/>
      <c r="Q12" s="657"/>
      <c r="R12" s="658" t="s">
        <v>129</v>
      </c>
      <c r="S12" s="659"/>
      <c r="T12" s="659"/>
      <c r="U12" s="659"/>
      <c r="V12" s="659"/>
      <c r="W12" s="659"/>
      <c r="X12" s="659"/>
      <c r="Y12" s="660"/>
      <c r="Z12" s="684" t="s">
        <v>129</v>
      </c>
      <c r="AA12" s="684"/>
      <c r="AB12" s="684"/>
      <c r="AC12" s="684"/>
      <c r="AD12" s="685" t="s">
        <v>129</v>
      </c>
      <c r="AE12" s="685"/>
      <c r="AF12" s="685"/>
      <c r="AG12" s="685"/>
      <c r="AH12" s="685"/>
      <c r="AI12" s="685"/>
      <c r="AJ12" s="685"/>
      <c r="AK12" s="685"/>
      <c r="AL12" s="661" t="s">
        <v>129</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3582675</v>
      </c>
      <c r="BH12" s="659"/>
      <c r="BI12" s="659"/>
      <c r="BJ12" s="659"/>
      <c r="BK12" s="659"/>
      <c r="BL12" s="659"/>
      <c r="BM12" s="659"/>
      <c r="BN12" s="660"/>
      <c r="BO12" s="684">
        <v>40.700000000000003</v>
      </c>
      <c r="BP12" s="684"/>
      <c r="BQ12" s="684"/>
      <c r="BR12" s="684"/>
      <c r="BS12" s="685" t="s">
        <v>129</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531597</v>
      </c>
      <c r="CS12" s="659"/>
      <c r="CT12" s="659"/>
      <c r="CU12" s="659"/>
      <c r="CV12" s="659"/>
      <c r="CW12" s="659"/>
      <c r="CX12" s="659"/>
      <c r="CY12" s="660"/>
      <c r="CZ12" s="684">
        <v>1.8</v>
      </c>
      <c r="DA12" s="684"/>
      <c r="DB12" s="684"/>
      <c r="DC12" s="684"/>
      <c r="DD12" s="664" t="s">
        <v>129</v>
      </c>
      <c r="DE12" s="659"/>
      <c r="DF12" s="659"/>
      <c r="DG12" s="659"/>
      <c r="DH12" s="659"/>
      <c r="DI12" s="659"/>
      <c r="DJ12" s="659"/>
      <c r="DK12" s="659"/>
      <c r="DL12" s="659"/>
      <c r="DM12" s="659"/>
      <c r="DN12" s="659"/>
      <c r="DO12" s="659"/>
      <c r="DP12" s="660"/>
      <c r="DQ12" s="664">
        <v>395027</v>
      </c>
      <c r="DR12" s="659"/>
      <c r="DS12" s="659"/>
      <c r="DT12" s="659"/>
      <c r="DU12" s="659"/>
      <c r="DV12" s="659"/>
      <c r="DW12" s="659"/>
      <c r="DX12" s="659"/>
      <c r="DY12" s="659"/>
      <c r="DZ12" s="659"/>
      <c r="EA12" s="659"/>
      <c r="EB12" s="659"/>
      <c r="EC12" s="694"/>
    </row>
    <row r="13" spans="2:143" ht="11.25" customHeight="1" x14ac:dyDescent="0.15">
      <c r="B13" s="655" t="s">
        <v>254</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3557766</v>
      </c>
      <c r="BH13" s="659"/>
      <c r="BI13" s="659"/>
      <c r="BJ13" s="659"/>
      <c r="BK13" s="659"/>
      <c r="BL13" s="659"/>
      <c r="BM13" s="659"/>
      <c r="BN13" s="660"/>
      <c r="BO13" s="684">
        <v>40.4</v>
      </c>
      <c r="BP13" s="684"/>
      <c r="BQ13" s="684"/>
      <c r="BR13" s="684"/>
      <c r="BS13" s="685" t="s">
        <v>129</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2609308</v>
      </c>
      <c r="CS13" s="659"/>
      <c r="CT13" s="659"/>
      <c r="CU13" s="659"/>
      <c r="CV13" s="659"/>
      <c r="CW13" s="659"/>
      <c r="CX13" s="659"/>
      <c r="CY13" s="660"/>
      <c r="CZ13" s="684">
        <v>8.8000000000000007</v>
      </c>
      <c r="DA13" s="684"/>
      <c r="DB13" s="684"/>
      <c r="DC13" s="684"/>
      <c r="DD13" s="664">
        <v>556631</v>
      </c>
      <c r="DE13" s="659"/>
      <c r="DF13" s="659"/>
      <c r="DG13" s="659"/>
      <c r="DH13" s="659"/>
      <c r="DI13" s="659"/>
      <c r="DJ13" s="659"/>
      <c r="DK13" s="659"/>
      <c r="DL13" s="659"/>
      <c r="DM13" s="659"/>
      <c r="DN13" s="659"/>
      <c r="DO13" s="659"/>
      <c r="DP13" s="660"/>
      <c r="DQ13" s="664">
        <v>1797287</v>
      </c>
      <c r="DR13" s="659"/>
      <c r="DS13" s="659"/>
      <c r="DT13" s="659"/>
      <c r="DU13" s="659"/>
      <c r="DV13" s="659"/>
      <c r="DW13" s="659"/>
      <c r="DX13" s="659"/>
      <c r="DY13" s="659"/>
      <c r="DZ13" s="659"/>
      <c r="EA13" s="659"/>
      <c r="EB13" s="659"/>
      <c r="EC13" s="694"/>
    </row>
    <row r="14" spans="2:143" ht="11.25" customHeight="1" x14ac:dyDescent="0.15">
      <c r="B14" s="655" t="s">
        <v>257</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119614</v>
      </c>
      <c r="BH14" s="659"/>
      <c r="BI14" s="659"/>
      <c r="BJ14" s="659"/>
      <c r="BK14" s="659"/>
      <c r="BL14" s="659"/>
      <c r="BM14" s="659"/>
      <c r="BN14" s="660"/>
      <c r="BO14" s="684">
        <v>1.4</v>
      </c>
      <c r="BP14" s="684"/>
      <c r="BQ14" s="684"/>
      <c r="BR14" s="684"/>
      <c r="BS14" s="685" t="s">
        <v>129</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932862</v>
      </c>
      <c r="CS14" s="659"/>
      <c r="CT14" s="659"/>
      <c r="CU14" s="659"/>
      <c r="CV14" s="659"/>
      <c r="CW14" s="659"/>
      <c r="CX14" s="659"/>
      <c r="CY14" s="660"/>
      <c r="CZ14" s="684">
        <v>3.2</v>
      </c>
      <c r="DA14" s="684"/>
      <c r="DB14" s="684"/>
      <c r="DC14" s="684"/>
      <c r="DD14" s="664">
        <v>5027</v>
      </c>
      <c r="DE14" s="659"/>
      <c r="DF14" s="659"/>
      <c r="DG14" s="659"/>
      <c r="DH14" s="659"/>
      <c r="DI14" s="659"/>
      <c r="DJ14" s="659"/>
      <c r="DK14" s="659"/>
      <c r="DL14" s="659"/>
      <c r="DM14" s="659"/>
      <c r="DN14" s="659"/>
      <c r="DO14" s="659"/>
      <c r="DP14" s="660"/>
      <c r="DQ14" s="664">
        <v>917216</v>
      </c>
      <c r="DR14" s="659"/>
      <c r="DS14" s="659"/>
      <c r="DT14" s="659"/>
      <c r="DU14" s="659"/>
      <c r="DV14" s="659"/>
      <c r="DW14" s="659"/>
      <c r="DX14" s="659"/>
      <c r="DY14" s="659"/>
      <c r="DZ14" s="659"/>
      <c r="EA14" s="659"/>
      <c r="EB14" s="659"/>
      <c r="EC14" s="694"/>
    </row>
    <row r="15" spans="2:143" ht="11.25" customHeight="1" x14ac:dyDescent="0.15">
      <c r="B15" s="655" t="s">
        <v>260</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349659</v>
      </c>
      <c r="BH15" s="659"/>
      <c r="BI15" s="659"/>
      <c r="BJ15" s="659"/>
      <c r="BK15" s="659"/>
      <c r="BL15" s="659"/>
      <c r="BM15" s="659"/>
      <c r="BN15" s="660"/>
      <c r="BO15" s="684">
        <v>4</v>
      </c>
      <c r="BP15" s="684"/>
      <c r="BQ15" s="684"/>
      <c r="BR15" s="684"/>
      <c r="BS15" s="685" t="s">
        <v>129</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2649132</v>
      </c>
      <c r="CS15" s="659"/>
      <c r="CT15" s="659"/>
      <c r="CU15" s="659"/>
      <c r="CV15" s="659"/>
      <c r="CW15" s="659"/>
      <c r="CX15" s="659"/>
      <c r="CY15" s="660"/>
      <c r="CZ15" s="684">
        <v>9</v>
      </c>
      <c r="DA15" s="684"/>
      <c r="DB15" s="684"/>
      <c r="DC15" s="684"/>
      <c r="DD15" s="664">
        <v>433787</v>
      </c>
      <c r="DE15" s="659"/>
      <c r="DF15" s="659"/>
      <c r="DG15" s="659"/>
      <c r="DH15" s="659"/>
      <c r="DI15" s="659"/>
      <c r="DJ15" s="659"/>
      <c r="DK15" s="659"/>
      <c r="DL15" s="659"/>
      <c r="DM15" s="659"/>
      <c r="DN15" s="659"/>
      <c r="DO15" s="659"/>
      <c r="DP15" s="660"/>
      <c r="DQ15" s="664">
        <v>2032083</v>
      </c>
      <c r="DR15" s="659"/>
      <c r="DS15" s="659"/>
      <c r="DT15" s="659"/>
      <c r="DU15" s="659"/>
      <c r="DV15" s="659"/>
      <c r="DW15" s="659"/>
      <c r="DX15" s="659"/>
      <c r="DY15" s="659"/>
      <c r="DZ15" s="659"/>
      <c r="EA15" s="659"/>
      <c r="EB15" s="659"/>
      <c r="EC15" s="694"/>
    </row>
    <row r="16" spans="2:143" ht="11.25" customHeight="1" x14ac:dyDescent="0.15">
      <c r="B16" s="655" t="s">
        <v>263</v>
      </c>
      <c r="C16" s="656"/>
      <c r="D16" s="656"/>
      <c r="E16" s="656"/>
      <c r="F16" s="656"/>
      <c r="G16" s="656"/>
      <c r="H16" s="656"/>
      <c r="I16" s="656"/>
      <c r="J16" s="656"/>
      <c r="K16" s="656"/>
      <c r="L16" s="656"/>
      <c r="M16" s="656"/>
      <c r="N16" s="656"/>
      <c r="O16" s="656"/>
      <c r="P16" s="656"/>
      <c r="Q16" s="657"/>
      <c r="R16" s="658">
        <v>24710</v>
      </c>
      <c r="S16" s="659"/>
      <c r="T16" s="659"/>
      <c r="U16" s="659"/>
      <c r="V16" s="659"/>
      <c r="W16" s="659"/>
      <c r="X16" s="659"/>
      <c r="Y16" s="660"/>
      <c r="Z16" s="684">
        <v>0.1</v>
      </c>
      <c r="AA16" s="684"/>
      <c r="AB16" s="684"/>
      <c r="AC16" s="684"/>
      <c r="AD16" s="685">
        <v>24710</v>
      </c>
      <c r="AE16" s="685"/>
      <c r="AF16" s="685"/>
      <c r="AG16" s="685"/>
      <c r="AH16" s="685"/>
      <c r="AI16" s="685"/>
      <c r="AJ16" s="685"/>
      <c r="AK16" s="685"/>
      <c r="AL16" s="661">
        <v>0.2</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t="s">
        <v>129</v>
      </c>
      <c r="CS16" s="659"/>
      <c r="CT16" s="659"/>
      <c r="CU16" s="659"/>
      <c r="CV16" s="659"/>
      <c r="CW16" s="659"/>
      <c r="CX16" s="659"/>
      <c r="CY16" s="660"/>
      <c r="CZ16" s="684" t="s">
        <v>129</v>
      </c>
      <c r="DA16" s="684"/>
      <c r="DB16" s="684"/>
      <c r="DC16" s="684"/>
      <c r="DD16" s="664" t="s">
        <v>129</v>
      </c>
      <c r="DE16" s="659"/>
      <c r="DF16" s="659"/>
      <c r="DG16" s="659"/>
      <c r="DH16" s="659"/>
      <c r="DI16" s="659"/>
      <c r="DJ16" s="659"/>
      <c r="DK16" s="659"/>
      <c r="DL16" s="659"/>
      <c r="DM16" s="659"/>
      <c r="DN16" s="659"/>
      <c r="DO16" s="659"/>
      <c r="DP16" s="660"/>
      <c r="DQ16" s="664" t="s">
        <v>129</v>
      </c>
      <c r="DR16" s="659"/>
      <c r="DS16" s="659"/>
      <c r="DT16" s="659"/>
      <c r="DU16" s="659"/>
      <c r="DV16" s="659"/>
      <c r="DW16" s="659"/>
      <c r="DX16" s="659"/>
      <c r="DY16" s="659"/>
      <c r="DZ16" s="659"/>
      <c r="EA16" s="659"/>
      <c r="EB16" s="659"/>
      <c r="EC16" s="694"/>
    </row>
    <row r="17" spans="2:133" ht="11.25" customHeight="1" x14ac:dyDescent="0.15">
      <c r="B17" s="655" t="s">
        <v>266</v>
      </c>
      <c r="C17" s="656"/>
      <c r="D17" s="656"/>
      <c r="E17" s="656"/>
      <c r="F17" s="656"/>
      <c r="G17" s="656"/>
      <c r="H17" s="656"/>
      <c r="I17" s="656"/>
      <c r="J17" s="656"/>
      <c r="K17" s="656"/>
      <c r="L17" s="656"/>
      <c r="M17" s="656"/>
      <c r="N17" s="656"/>
      <c r="O17" s="656"/>
      <c r="P17" s="656"/>
      <c r="Q17" s="657"/>
      <c r="R17" s="658">
        <v>104129</v>
      </c>
      <c r="S17" s="659"/>
      <c r="T17" s="659"/>
      <c r="U17" s="659"/>
      <c r="V17" s="659"/>
      <c r="W17" s="659"/>
      <c r="X17" s="659"/>
      <c r="Y17" s="660"/>
      <c r="Z17" s="684">
        <v>0.3</v>
      </c>
      <c r="AA17" s="684"/>
      <c r="AB17" s="684"/>
      <c r="AC17" s="684"/>
      <c r="AD17" s="685">
        <v>104129</v>
      </c>
      <c r="AE17" s="685"/>
      <c r="AF17" s="685"/>
      <c r="AG17" s="685"/>
      <c r="AH17" s="685"/>
      <c r="AI17" s="685"/>
      <c r="AJ17" s="685"/>
      <c r="AK17" s="685"/>
      <c r="AL17" s="661">
        <v>0.7</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2046902</v>
      </c>
      <c r="CS17" s="659"/>
      <c r="CT17" s="659"/>
      <c r="CU17" s="659"/>
      <c r="CV17" s="659"/>
      <c r="CW17" s="659"/>
      <c r="CX17" s="659"/>
      <c r="CY17" s="660"/>
      <c r="CZ17" s="684">
        <v>6.9</v>
      </c>
      <c r="DA17" s="684"/>
      <c r="DB17" s="684"/>
      <c r="DC17" s="684"/>
      <c r="DD17" s="664" t="s">
        <v>129</v>
      </c>
      <c r="DE17" s="659"/>
      <c r="DF17" s="659"/>
      <c r="DG17" s="659"/>
      <c r="DH17" s="659"/>
      <c r="DI17" s="659"/>
      <c r="DJ17" s="659"/>
      <c r="DK17" s="659"/>
      <c r="DL17" s="659"/>
      <c r="DM17" s="659"/>
      <c r="DN17" s="659"/>
      <c r="DO17" s="659"/>
      <c r="DP17" s="660"/>
      <c r="DQ17" s="664">
        <v>2046902</v>
      </c>
      <c r="DR17" s="659"/>
      <c r="DS17" s="659"/>
      <c r="DT17" s="659"/>
      <c r="DU17" s="659"/>
      <c r="DV17" s="659"/>
      <c r="DW17" s="659"/>
      <c r="DX17" s="659"/>
      <c r="DY17" s="659"/>
      <c r="DZ17" s="659"/>
      <c r="EA17" s="659"/>
      <c r="EB17" s="659"/>
      <c r="EC17" s="694"/>
    </row>
    <row r="18" spans="2:133" ht="11.25" customHeight="1" x14ac:dyDescent="0.15">
      <c r="B18" s="655" t="s">
        <v>269</v>
      </c>
      <c r="C18" s="656"/>
      <c r="D18" s="656"/>
      <c r="E18" s="656"/>
      <c r="F18" s="656"/>
      <c r="G18" s="656"/>
      <c r="H18" s="656"/>
      <c r="I18" s="656"/>
      <c r="J18" s="656"/>
      <c r="K18" s="656"/>
      <c r="L18" s="656"/>
      <c r="M18" s="656"/>
      <c r="N18" s="656"/>
      <c r="O18" s="656"/>
      <c r="P18" s="656"/>
      <c r="Q18" s="657"/>
      <c r="R18" s="658">
        <v>143688</v>
      </c>
      <c r="S18" s="659"/>
      <c r="T18" s="659"/>
      <c r="U18" s="659"/>
      <c r="V18" s="659"/>
      <c r="W18" s="659"/>
      <c r="X18" s="659"/>
      <c r="Y18" s="660"/>
      <c r="Z18" s="684">
        <v>0.5</v>
      </c>
      <c r="AA18" s="684"/>
      <c r="AB18" s="684"/>
      <c r="AC18" s="684"/>
      <c r="AD18" s="685">
        <v>133870</v>
      </c>
      <c r="AE18" s="685"/>
      <c r="AF18" s="685"/>
      <c r="AG18" s="685"/>
      <c r="AH18" s="685"/>
      <c r="AI18" s="685"/>
      <c r="AJ18" s="685"/>
      <c r="AK18" s="685"/>
      <c r="AL18" s="661">
        <v>0.80000001192092896</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15">
      <c r="B19" s="655" t="s">
        <v>272</v>
      </c>
      <c r="C19" s="656"/>
      <c r="D19" s="656"/>
      <c r="E19" s="656"/>
      <c r="F19" s="656"/>
      <c r="G19" s="656"/>
      <c r="H19" s="656"/>
      <c r="I19" s="656"/>
      <c r="J19" s="656"/>
      <c r="K19" s="656"/>
      <c r="L19" s="656"/>
      <c r="M19" s="656"/>
      <c r="N19" s="656"/>
      <c r="O19" s="656"/>
      <c r="P19" s="656"/>
      <c r="Q19" s="657"/>
      <c r="R19" s="658">
        <v>52050</v>
      </c>
      <c r="S19" s="659"/>
      <c r="T19" s="659"/>
      <c r="U19" s="659"/>
      <c r="V19" s="659"/>
      <c r="W19" s="659"/>
      <c r="X19" s="659"/>
      <c r="Y19" s="660"/>
      <c r="Z19" s="684">
        <v>0.2</v>
      </c>
      <c r="AA19" s="684"/>
      <c r="AB19" s="684"/>
      <c r="AC19" s="684"/>
      <c r="AD19" s="685">
        <v>52050</v>
      </c>
      <c r="AE19" s="685"/>
      <c r="AF19" s="685"/>
      <c r="AG19" s="685"/>
      <c r="AH19" s="685"/>
      <c r="AI19" s="685"/>
      <c r="AJ19" s="685"/>
      <c r="AK19" s="685"/>
      <c r="AL19" s="661">
        <v>0.3</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v>691932</v>
      </c>
      <c r="BH19" s="659"/>
      <c r="BI19" s="659"/>
      <c r="BJ19" s="659"/>
      <c r="BK19" s="659"/>
      <c r="BL19" s="659"/>
      <c r="BM19" s="659"/>
      <c r="BN19" s="660"/>
      <c r="BO19" s="684">
        <v>7.9</v>
      </c>
      <c r="BP19" s="684"/>
      <c r="BQ19" s="684"/>
      <c r="BR19" s="684"/>
      <c r="BS19" s="685" t="s">
        <v>129</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15">
      <c r="B20" s="655" t="s">
        <v>275</v>
      </c>
      <c r="C20" s="656"/>
      <c r="D20" s="656"/>
      <c r="E20" s="656"/>
      <c r="F20" s="656"/>
      <c r="G20" s="656"/>
      <c r="H20" s="656"/>
      <c r="I20" s="656"/>
      <c r="J20" s="656"/>
      <c r="K20" s="656"/>
      <c r="L20" s="656"/>
      <c r="M20" s="656"/>
      <c r="N20" s="656"/>
      <c r="O20" s="656"/>
      <c r="P20" s="656"/>
      <c r="Q20" s="657"/>
      <c r="R20" s="658">
        <v>7297</v>
      </c>
      <c r="S20" s="659"/>
      <c r="T20" s="659"/>
      <c r="U20" s="659"/>
      <c r="V20" s="659"/>
      <c r="W20" s="659"/>
      <c r="X20" s="659"/>
      <c r="Y20" s="660"/>
      <c r="Z20" s="684">
        <v>0</v>
      </c>
      <c r="AA20" s="684"/>
      <c r="AB20" s="684"/>
      <c r="AC20" s="684"/>
      <c r="AD20" s="685">
        <v>7297</v>
      </c>
      <c r="AE20" s="685"/>
      <c r="AF20" s="685"/>
      <c r="AG20" s="685"/>
      <c r="AH20" s="685"/>
      <c r="AI20" s="685"/>
      <c r="AJ20" s="685"/>
      <c r="AK20" s="685"/>
      <c r="AL20" s="661">
        <v>0</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v>691932</v>
      </c>
      <c r="BH20" s="659"/>
      <c r="BI20" s="659"/>
      <c r="BJ20" s="659"/>
      <c r="BK20" s="659"/>
      <c r="BL20" s="659"/>
      <c r="BM20" s="659"/>
      <c r="BN20" s="660"/>
      <c r="BO20" s="684">
        <v>7.9</v>
      </c>
      <c r="BP20" s="684"/>
      <c r="BQ20" s="684"/>
      <c r="BR20" s="684"/>
      <c r="BS20" s="685" t="s">
        <v>129</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29562106</v>
      </c>
      <c r="CS20" s="659"/>
      <c r="CT20" s="659"/>
      <c r="CU20" s="659"/>
      <c r="CV20" s="659"/>
      <c r="CW20" s="659"/>
      <c r="CX20" s="659"/>
      <c r="CY20" s="660"/>
      <c r="CZ20" s="684">
        <v>100</v>
      </c>
      <c r="DA20" s="684"/>
      <c r="DB20" s="684"/>
      <c r="DC20" s="684"/>
      <c r="DD20" s="664">
        <v>2811554</v>
      </c>
      <c r="DE20" s="659"/>
      <c r="DF20" s="659"/>
      <c r="DG20" s="659"/>
      <c r="DH20" s="659"/>
      <c r="DI20" s="659"/>
      <c r="DJ20" s="659"/>
      <c r="DK20" s="659"/>
      <c r="DL20" s="659"/>
      <c r="DM20" s="659"/>
      <c r="DN20" s="659"/>
      <c r="DO20" s="659"/>
      <c r="DP20" s="660"/>
      <c r="DQ20" s="664">
        <v>18086839</v>
      </c>
      <c r="DR20" s="659"/>
      <c r="DS20" s="659"/>
      <c r="DT20" s="659"/>
      <c r="DU20" s="659"/>
      <c r="DV20" s="659"/>
      <c r="DW20" s="659"/>
      <c r="DX20" s="659"/>
      <c r="DY20" s="659"/>
      <c r="DZ20" s="659"/>
      <c r="EA20" s="659"/>
      <c r="EB20" s="659"/>
      <c r="EC20" s="694"/>
    </row>
    <row r="21" spans="2:133" ht="11.25" customHeight="1" x14ac:dyDescent="0.15">
      <c r="B21" s="655" t="s">
        <v>278</v>
      </c>
      <c r="C21" s="656"/>
      <c r="D21" s="656"/>
      <c r="E21" s="656"/>
      <c r="F21" s="656"/>
      <c r="G21" s="656"/>
      <c r="H21" s="656"/>
      <c r="I21" s="656"/>
      <c r="J21" s="656"/>
      <c r="K21" s="656"/>
      <c r="L21" s="656"/>
      <c r="M21" s="656"/>
      <c r="N21" s="656"/>
      <c r="O21" s="656"/>
      <c r="P21" s="656"/>
      <c r="Q21" s="657"/>
      <c r="R21" s="658">
        <v>2542</v>
      </c>
      <c r="S21" s="659"/>
      <c r="T21" s="659"/>
      <c r="U21" s="659"/>
      <c r="V21" s="659"/>
      <c r="W21" s="659"/>
      <c r="X21" s="659"/>
      <c r="Y21" s="660"/>
      <c r="Z21" s="684">
        <v>0</v>
      </c>
      <c r="AA21" s="684"/>
      <c r="AB21" s="684"/>
      <c r="AC21" s="684"/>
      <c r="AD21" s="685">
        <v>2542</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t="s">
        <v>129</v>
      </c>
      <c r="BH21" s="659"/>
      <c r="BI21" s="659"/>
      <c r="BJ21" s="659"/>
      <c r="BK21" s="659"/>
      <c r="BL21" s="659"/>
      <c r="BM21" s="659"/>
      <c r="BN21" s="660"/>
      <c r="BO21" s="684" t="s">
        <v>129</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280</v>
      </c>
      <c r="C22" s="716"/>
      <c r="D22" s="716"/>
      <c r="E22" s="716"/>
      <c r="F22" s="716"/>
      <c r="G22" s="716"/>
      <c r="H22" s="716"/>
      <c r="I22" s="716"/>
      <c r="J22" s="716"/>
      <c r="K22" s="716"/>
      <c r="L22" s="716"/>
      <c r="M22" s="716"/>
      <c r="N22" s="716"/>
      <c r="O22" s="716"/>
      <c r="P22" s="716"/>
      <c r="Q22" s="717"/>
      <c r="R22" s="658">
        <v>81799</v>
      </c>
      <c r="S22" s="659"/>
      <c r="T22" s="659"/>
      <c r="U22" s="659"/>
      <c r="V22" s="659"/>
      <c r="W22" s="659"/>
      <c r="X22" s="659"/>
      <c r="Y22" s="660"/>
      <c r="Z22" s="684">
        <v>0.3</v>
      </c>
      <c r="AA22" s="684"/>
      <c r="AB22" s="684"/>
      <c r="AC22" s="684"/>
      <c r="AD22" s="685">
        <v>71981</v>
      </c>
      <c r="AE22" s="685"/>
      <c r="AF22" s="685"/>
      <c r="AG22" s="685"/>
      <c r="AH22" s="685"/>
      <c r="AI22" s="685"/>
      <c r="AJ22" s="685"/>
      <c r="AK22" s="685"/>
      <c r="AL22" s="661">
        <v>0.5</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283</v>
      </c>
      <c r="C23" s="656"/>
      <c r="D23" s="656"/>
      <c r="E23" s="656"/>
      <c r="F23" s="656"/>
      <c r="G23" s="656"/>
      <c r="H23" s="656"/>
      <c r="I23" s="656"/>
      <c r="J23" s="656"/>
      <c r="K23" s="656"/>
      <c r="L23" s="656"/>
      <c r="M23" s="656"/>
      <c r="N23" s="656"/>
      <c r="O23" s="656"/>
      <c r="P23" s="656"/>
      <c r="Q23" s="657"/>
      <c r="R23" s="658">
        <v>5685287</v>
      </c>
      <c r="S23" s="659"/>
      <c r="T23" s="659"/>
      <c r="U23" s="659"/>
      <c r="V23" s="659"/>
      <c r="W23" s="659"/>
      <c r="X23" s="659"/>
      <c r="Y23" s="660"/>
      <c r="Z23" s="684">
        <v>18.5</v>
      </c>
      <c r="AA23" s="684"/>
      <c r="AB23" s="684"/>
      <c r="AC23" s="684"/>
      <c r="AD23" s="685">
        <v>5454399</v>
      </c>
      <c r="AE23" s="685"/>
      <c r="AF23" s="685"/>
      <c r="AG23" s="685"/>
      <c r="AH23" s="685"/>
      <c r="AI23" s="685"/>
      <c r="AJ23" s="685"/>
      <c r="AK23" s="685"/>
      <c r="AL23" s="661">
        <v>34.5</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v>691932</v>
      </c>
      <c r="BH23" s="659"/>
      <c r="BI23" s="659"/>
      <c r="BJ23" s="659"/>
      <c r="BK23" s="659"/>
      <c r="BL23" s="659"/>
      <c r="BM23" s="659"/>
      <c r="BN23" s="660"/>
      <c r="BO23" s="684">
        <v>7.9</v>
      </c>
      <c r="BP23" s="684"/>
      <c r="BQ23" s="684"/>
      <c r="BR23" s="684"/>
      <c r="BS23" s="685" t="s">
        <v>129</v>
      </c>
      <c r="BT23" s="685"/>
      <c r="BU23" s="685"/>
      <c r="BV23" s="685"/>
      <c r="BW23" s="685"/>
      <c r="BX23" s="685"/>
      <c r="BY23" s="685"/>
      <c r="BZ23" s="685"/>
      <c r="CA23" s="685"/>
      <c r="CB23" s="730"/>
      <c r="CD23" s="711" t="s">
        <v>224</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15">
      <c r="B24" s="655" t="s">
        <v>290</v>
      </c>
      <c r="C24" s="656"/>
      <c r="D24" s="656"/>
      <c r="E24" s="656"/>
      <c r="F24" s="656"/>
      <c r="G24" s="656"/>
      <c r="H24" s="656"/>
      <c r="I24" s="656"/>
      <c r="J24" s="656"/>
      <c r="K24" s="656"/>
      <c r="L24" s="656"/>
      <c r="M24" s="656"/>
      <c r="N24" s="656"/>
      <c r="O24" s="656"/>
      <c r="P24" s="656"/>
      <c r="Q24" s="657"/>
      <c r="R24" s="658">
        <v>5454399</v>
      </c>
      <c r="S24" s="659"/>
      <c r="T24" s="659"/>
      <c r="U24" s="659"/>
      <c r="V24" s="659"/>
      <c r="W24" s="659"/>
      <c r="X24" s="659"/>
      <c r="Y24" s="660"/>
      <c r="Z24" s="684">
        <v>17.7</v>
      </c>
      <c r="AA24" s="684"/>
      <c r="AB24" s="684"/>
      <c r="AC24" s="684"/>
      <c r="AD24" s="685">
        <v>5454399</v>
      </c>
      <c r="AE24" s="685"/>
      <c r="AF24" s="685"/>
      <c r="AG24" s="685"/>
      <c r="AH24" s="685"/>
      <c r="AI24" s="685"/>
      <c r="AJ24" s="685"/>
      <c r="AK24" s="685"/>
      <c r="AL24" s="661">
        <v>34.5</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14948958</v>
      </c>
      <c r="CS24" s="706"/>
      <c r="CT24" s="706"/>
      <c r="CU24" s="706"/>
      <c r="CV24" s="706"/>
      <c r="CW24" s="706"/>
      <c r="CX24" s="706"/>
      <c r="CY24" s="734"/>
      <c r="CZ24" s="735">
        <v>50.6</v>
      </c>
      <c r="DA24" s="720"/>
      <c r="DB24" s="720"/>
      <c r="DC24" s="737"/>
      <c r="DD24" s="733">
        <v>7998681</v>
      </c>
      <c r="DE24" s="706"/>
      <c r="DF24" s="706"/>
      <c r="DG24" s="706"/>
      <c r="DH24" s="706"/>
      <c r="DI24" s="706"/>
      <c r="DJ24" s="706"/>
      <c r="DK24" s="734"/>
      <c r="DL24" s="733">
        <v>7964884</v>
      </c>
      <c r="DM24" s="706"/>
      <c r="DN24" s="706"/>
      <c r="DO24" s="706"/>
      <c r="DP24" s="706"/>
      <c r="DQ24" s="706"/>
      <c r="DR24" s="706"/>
      <c r="DS24" s="706"/>
      <c r="DT24" s="706"/>
      <c r="DU24" s="706"/>
      <c r="DV24" s="734"/>
      <c r="DW24" s="735">
        <v>47.2</v>
      </c>
      <c r="DX24" s="720"/>
      <c r="DY24" s="720"/>
      <c r="DZ24" s="720"/>
      <c r="EA24" s="720"/>
      <c r="EB24" s="720"/>
      <c r="EC24" s="736"/>
    </row>
    <row r="25" spans="2:133" ht="11.25" customHeight="1" x14ac:dyDescent="0.15">
      <c r="B25" s="655" t="s">
        <v>293</v>
      </c>
      <c r="C25" s="656"/>
      <c r="D25" s="656"/>
      <c r="E25" s="656"/>
      <c r="F25" s="656"/>
      <c r="G25" s="656"/>
      <c r="H25" s="656"/>
      <c r="I25" s="656"/>
      <c r="J25" s="656"/>
      <c r="K25" s="656"/>
      <c r="L25" s="656"/>
      <c r="M25" s="656"/>
      <c r="N25" s="656"/>
      <c r="O25" s="656"/>
      <c r="P25" s="656"/>
      <c r="Q25" s="657"/>
      <c r="R25" s="658">
        <v>230888</v>
      </c>
      <c r="S25" s="659"/>
      <c r="T25" s="659"/>
      <c r="U25" s="659"/>
      <c r="V25" s="659"/>
      <c r="W25" s="659"/>
      <c r="X25" s="659"/>
      <c r="Y25" s="660"/>
      <c r="Z25" s="684">
        <v>0.8</v>
      </c>
      <c r="AA25" s="684"/>
      <c r="AB25" s="684"/>
      <c r="AC25" s="684"/>
      <c r="AD25" s="685" t="s">
        <v>129</v>
      </c>
      <c r="AE25" s="685"/>
      <c r="AF25" s="685"/>
      <c r="AG25" s="685"/>
      <c r="AH25" s="685"/>
      <c r="AI25" s="685"/>
      <c r="AJ25" s="685"/>
      <c r="AK25" s="685"/>
      <c r="AL25" s="661" t="s">
        <v>129</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4517196</v>
      </c>
      <c r="CS25" s="668"/>
      <c r="CT25" s="668"/>
      <c r="CU25" s="668"/>
      <c r="CV25" s="668"/>
      <c r="CW25" s="668"/>
      <c r="CX25" s="668"/>
      <c r="CY25" s="669"/>
      <c r="CZ25" s="661">
        <v>15.3</v>
      </c>
      <c r="DA25" s="670"/>
      <c r="DB25" s="670"/>
      <c r="DC25" s="671"/>
      <c r="DD25" s="664">
        <v>4097274</v>
      </c>
      <c r="DE25" s="668"/>
      <c r="DF25" s="668"/>
      <c r="DG25" s="668"/>
      <c r="DH25" s="668"/>
      <c r="DI25" s="668"/>
      <c r="DJ25" s="668"/>
      <c r="DK25" s="669"/>
      <c r="DL25" s="664">
        <v>4064669</v>
      </c>
      <c r="DM25" s="668"/>
      <c r="DN25" s="668"/>
      <c r="DO25" s="668"/>
      <c r="DP25" s="668"/>
      <c r="DQ25" s="668"/>
      <c r="DR25" s="668"/>
      <c r="DS25" s="668"/>
      <c r="DT25" s="668"/>
      <c r="DU25" s="668"/>
      <c r="DV25" s="669"/>
      <c r="DW25" s="661">
        <v>24.1</v>
      </c>
      <c r="DX25" s="670"/>
      <c r="DY25" s="670"/>
      <c r="DZ25" s="670"/>
      <c r="EA25" s="670"/>
      <c r="EB25" s="670"/>
      <c r="EC25" s="689"/>
    </row>
    <row r="26" spans="2:133" ht="11.25" customHeight="1" x14ac:dyDescent="0.15">
      <c r="B26" s="655" t="s">
        <v>296</v>
      </c>
      <c r="C26" s="656"/>
      <c r="D26" s="656"/>
      <c r="E26" s="656"/>
      <c r="F26" s="656"/>
      <c r="G26" s="656"/>
      <c r="H26" s="656"/>
      <c r="I26" s="656"/>
      <c r="J26" s="656"/>
      <c r="K26" s="656"/>
      <c r="L26" s="656"/>
      <c r="M26" s="656"/>
      <c r="N26" s="656"/>
      <c r="O26" s="656"/>
      <c r="P26" s="656"/>
      <c r="Q26" s="657"/>
      <c r="R26" s="658" t="s">
        <v>129</v>
      </c>
      <c r="S26" s="659"/>
      <c r="T26" s="659"/>
      <c r="U26" s="659"/>
      <c r="V26" s="659"/>
      <c r="W26" s="659"/>
      <c r="X26" s="659"/>
      <c r="Y26" s="660"/>
      <c r="Z26" s="684" t="s">
        <v>129</v>
      </c>
      <c r="AA26" s="684"/>
      <c r="AB26" s="684"/>
      <c r="AC26" s="684"/>
      <c r="AD26" s="685" t="s">
        <v>129</v>
      </c>
      <c r="AE26" s="685"/>
      <c r="AF26" s="685"/>
      <c r="AG26" s="685"/>
      <c r="AH26" s="685"/>
      <c r="AI26" s="685"/>
      <c r="AJ26" s="685"/>
      <c r="AK26" s="685"/>
      <c r="AL26" s="661" t="s">
        <v>129</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2688688</v>
      </c>
      <c r="CS26" s="659"/>
      <c r="CT26" s="659"/>
      <c r="CU26" s="659"/>
      <c r="CV26" s="659"/>
      <c r="CW26" s="659"/>
      <c r="CX26" s="659"/>
      <c r="CY26" s="660"/>
      <c r="CZ26" s="661">
        <v>9.1</v>
      </c>
      <c r="DA26" s="670"/>
      <c r="DB26" s="670"/>
      <c r="DC26" s="671"/>
      <c r="DD26" s="664">
        <v>2478035</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15">
      <c r="B27" s="655" t="s">
        <v>299</v>
      </c>
      <c r="C27" s="656"/>
      <c r="D27" s="656"/>
      <c r="E27" s="656"/>
      <c r="F27" s="656"/>
      <c r="G27" s="656"/>
      <c r="H27" s="656"/>
      <c r="I27" s="656"/>
      <c r="J27" s="656"/>
      <c r="K27" s="656"/>
      <c r="L27" s="656"/>
      <c r="M27" s="656"/>
      <c r="N27" s="656"/>
      <c r="O27" s="656"/>
      <c r="P27" s="656"/>
      <c r="Q27" s="657"/>
      <c r="R27" s="658">
        <v>16603494</v>
      </c>
      <c r="S27" s="659"/>
      <c r="T27" s="659"/>
      <c r="U27" s="659"/>
      <c r="V27" s="659"/>
      <c r="W27" s="659"/>
      <c r="X27" s="659"/>
      <c r="Y27" s="660"/>
      <c r="Z27" s="684">
        <v>54</v>
      </c>
      <c r="AA27" s="684"/>
      <c r="AB27" s="684"/>
      <c r="AC27" s="684"/>
      <c r="AD27" s="685">
        <v>15670856</v>
      </c>
      <c r="AE27" s="685"/>
      <c r="AF27" s="685"/>
      <c r="AG27" s="685"/>
      <c r="AH27" s="685"/>
      <c r="AI27" s="685"/>
      <c r="AJ27" s="685"/>
      <c r="AK27" s="685"/>
      <c r="AL27" s="661">
        <v>99.199996948242188</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8797739</v>
      </c>
      <c r="BH27" s="659"/>
      <c r="BI27" s="659"/>
      <c r="BJ27" s="659"/>
      <c r="BK27" s="659"/>
      <c r="BL27" s="659"/>
      <c r="BM27" s="659"/>
      <c r="BN27" s="660"/>
      <c r="BO27" s="684">
        <v>100</v>
      </c>
      <c r="BP27" s="684"/>
      <c r="BQ27" s="684"/>
      <c r="BR27" s="684"/>
      <c r="BS27" s="685">
        <v>128986</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8384860</v>
      </c>
      <c r="CS27" s="668"/>
      <c r="CT27" s="668"/>
      <c r="CU27" s="668"/>
      <c r="CV27" s="668"/>
      <c r="CW27" s="668"/>
      <c r="CX27" s="668"/>
      <c r="CY27" s="669"/>
      <c r="CZ27" s="661">
        <v>28.4</v>
      </c>
      <c r="DA27" s="670"/>
      <c r="DB27" s="670"/>
      <c r="DC27" s="671"/>
      <c r="DD27" s="664">
        <v>1854505</v>
      </c>
      <c r="DE27" s="668"/>
      <c r="DF27" s="668"/>
      <c r="DG27" s="668"/>
      <c r="DH27" s="668"/>
      <c r="DI27" s="668"/>
      <c r="DJ27" s="668"/>
      <c r="DK27" s="669"/>
      <c r="DL27" s="664">
        <v>1853463</v>
      </c>
      <c r="DM27" s="668"/>
      <c r="DN27" s="668"/>
      <c r="DO27" s="668"/>
      <c r="DP27" s="668"/>
      <c r="DQ27" s="668"/>
      <c r="DR27" s="668"/>
      <c r="DS27" s="668"/>
      <c r="DT27" s="668"/>
      <c r="DU27" s="668"/>
      <c r="DV27" s="669"/>
      <c r="DW27" s="661">
        <v>11</v>
      </c>
      <c r="DX27" s="670"/>
      <c r="DY27" s="670"/>
      <c r="DZ27" s="670"/>
      <c r="EA27" s="670"/>
      <c r="EB27" s="670"/>
      <c r="EC27" s="689"/>
    </row>
    <row r="28" spans="2:133" ht="11.25" customHeight="1" x14ac:dyDescent="0.15">
      <c r="B28" s="655" t="s">
        <v>302</v>
      </c>
      <c r="C28" s="656"/>
      <c r="D28" s="656"/>
      <c r="E28" s="656"/>
      <c r="F28" s="656"/>
      <c r="G28" s="656"/>
      <c r="H28" s="656"/>
      <c r="I28" s="656"/>
      <c r="J28" s="656"/>
      <c r="K28" s="656"/>
      <c r="L28" s="656"/>
      <c r="M28" s="656"/>
      <c r="N28" s="656"/>
      <c r="O28" s="656"/>
      <c r="P28" s="656"/>
      <c r="Q28" s="657"/>
      <c r="R28" s="658">
        <v>10922</v>
      </c>
      <c r="S28" s="659"/>
      <c r="T28" s="659"/>
      <c r="U28" s="659"/>
      <c r="V28" s="659"/>
      <c r="W28" s="659"/>
      <c r="X28" s="659"/>
      <c r="Y28" s="660"/>
      <c r="Z28" s="684">
        <v>0</v>
      </c>
      <c r="AA28" s="684"/>
      <c r="AB28" s="684"/>
      <c r="AC28" s="684"/>
      <c r="AD28" s="685">
        <v>10922</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303</v>
      </c>
      <c r="CE28" s="656"/>
      <c r="CF28" s="656"/>
      <c r="CG28" s="656"/>
      <c r="CH28" s="656"/>
      <c r="CI28" s="656"/>
      <c r="CJ28" s="656"/>
      <c r="CK28" s="656"/>
      <c r="CL28" s="656"/>
      <c r="CM28" s="656"/>
      <c r="CN28" s="656"/>
      <c r="CO28" s="656"/>
      <c r="CP28" s="656"/>
      <c r="CQ28" s="657"/>
      <c r="CR28" s="658">
        <v>2046902</v>
      </c>
      <c r="CS28" s="659"/>
      <c r="CT28" s="659"/>
      <c r="CU28" s="659"/>
      <c r="CV28" s="659"/>
      <c r="CW28" s="659"/>
      <c r="CX28" s="659"/>
      <c r="CY28" s="660"/>
      <c r="CZ28" s="661">
        <v>6.9</v>
      </c>
      <c r="DA28" s="670"/>
      <c r="DB28" s="670"/>
      <c r="DC28" s="671"/>
      <c r="DD28" s="664">
        <v>2046902</v>
      </c>
      <c r="DE28" s="659"/>
      <c r="DF28" s="659"/>
      <c r="DG28" s="659"/>
      <c r="DH28" s="659"/>
      <c r="DI28" s="659"/>
      <c r="DJ28" s="659"/>
      <c r="DK28" s="660"/>
      <c r="DL28" s="664">
        <v>2046752</v>
      </c>
      <c r="DM28" s="659"/>
      <c r="DN28" s="659"/>
      <c r="DO28" s="659"/>
      <c r="DP28" s="659"/>
      <c r="DQ28" s="659"/>
      <c r="DR28" s="659"/>
      <c r="DS28" s="659"/>
      <c r="DT28" s="659"/>
      <c r="DU28" s="659"/>
      <c r="DV28" s="660"/>
      <c r="DW28" s="661">
        <v>12.1</v>
      </c>
      <c r="DX28" s="670"/>
      <c r="DY28" s="670"/>
      <c r="DZ28" s="670"/>
      <c r="EA28" s="670"/>
      <c r="EB28" s="670"/>
      <c r="EC28" s="689"/>
    </row>
    <row r="29" spans="2:133" ht="11.25" customHeight="1" x14ac:dyDescent="0.15">
      <c r="B29" s="655" t="s">
        <v>304</v>
      </c>
      <c r="C29" s="656"/>
      <c r="D29" s="656"/>
      <c r="E29" s="656"/>
      <c r="F29" s="656"/>
      <c r="G29" s="656"/>
      <c r="H29" s="656"/>
      <c r="I29" s="656"/>
      <c r="J29" s="656"/>
      <c r="K29" s="656"/>
      <c r="L29" s="656"/>
      <c r="M29" s="656"/>
      <c r="N29" s="656"/>
      <c r="O29" s="656"/>
      <c r="P29" s="656"/>
      <c r="Q29" s="657"/>
      <c r="R29" s="658">
        <v>249259</v>
      </c>
      <c r="S29" s="659"/>
      <c r="T29" s="659"/>
      <c r="U29" s="659"/>
      <c r="V29" s="659"/>
      <c r="W29" s="659"/>
      <c r="X29" s="659"/>
      <c r="Y29" s="660"/>
      <c r="Z29" s="684">
        <v>0.8</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70</v>
      </c>
      <c r="CG29" s="656"/>
      <c r="CH29" s="656"/>
      <c r="CI29" s="656"/>
      <c r="CJ29" s="656"/>
      <c r="CK29" s="656"/>
      <c r="CL29" s="656"/>
      <c r="CM29" s="656"/>
      <c r="CN29" s="656"/>
      <c r="CO29" s="656"/>
      <c r="CP29" s="656"/>
      <c r="CQ29" s="657"/>
      <c r="CR29" s="658">
        <v>2045941</v>
      </c>
      <c r="CS29" s="668"/>
      <c r="CT29" s="668"/>
      <c r="CU29" s="668"/>
      <c r="CV29" s="668"/>
      <c r="CW29" s="668"/>
      <c r="CX29" s="668"/>
      <c r="CY29" s="669"/>
      <c r="CZ29" s="661">
        <v>6.9</v>
      </c>
      <c r="DA29" s="670"/>
      <c r="DB29" s="670"/>
      <c r="DC29" s="671"/>
      <c r="DD29" s="664">
        <v>2045941</v>
      </c>
      <c r="DE29" s="668"/>
      <c r="DF29" s="668"/>
      <c r="DG29" s="668"/>
      <c r="DH29" s="668"/>
      <c r="DI29" s="668"/>
      <c r="DJ29" s="668"/>
      <c r="DK29" s="669"/>
      <c r="DL29" s="664">
        <v>2045791</v>
      </c>
      <c r="DM29" s="668"/>
      <c r="DN29" s="668"/>
      <c r="DO29" s="668"/>
      <c r="DP29" s="668"/>
      <c r="DQ29" s="668"/>
      <c r="DR29" s="668"/>
      <c r="DS29" s="668"/>
      <c r="DT29" s="668"/>
      <c r="DU29" s="668"/>
      <c r="DV29" s="669"/>
      <c r="DW29" s="661">
        <v>12.1</v>
      </c>
      <c r="DX29" s="670"/>
      <c r="DY29" s="670"/>
      <c r="DZ29" s="670"/>
      <c r="EA29" s="670"/>
      <c r="EB29" s="670"/>
      <c r="EC29" s="689"/>
    </row>
    <row r="30" spans="2:133" ht="11.25" customHeight="1" x14ac:dyDescent="0.15">
      <c r="B30" s="655" t="s">
        <v>306</v>
      </c>
      <c r="C30" s="656"/>
      <c r="D30" s="656"/>
      <c r="E30" s="656"/>
      <c r="F30" s="656"/>
      <c r="G30" s="656"/>
      <c r="H30" s="656"/>
      <c r="I30" s="656"/>
      <c r="J30" s="656"/>
      <c r="K30" s="656"/>
      <c r="L30" s="656"/>
      <c r="M30" s="656"/>
      <c r="N30" s="656"/>
      <c r="O30" s="656"/>
      <c r="P30" s="656"/>
      <c r="Q30" s="657"/>
      <c r="R30" s="658">
        <v>255084</v>
      </c>
      <c r="S30" s="659"/>
      <c r="T30" s="659"/>
      <c r="U30" s="659"/>
      <c r="V30" s="659"/>
      <c r="W30" s="659"/>
      <c r="X30" s="659"/>
      <c r="Y30" s="660"/>
      <c r="Z30" s="684">
        <v>0.8</v>
      </c>
      <c r="AA30" s="684"/>
      <c r="AB30" s="684"/>
      <c r="AC30" s="684"/>
      <c r="AD30" s="685">
        <v>97616</v>
      </c>
      <c r="AE30" s="685"/>
      <c r="AF30" s="685"/>
      <c r="AG30" s="685"/>
      <c r="AH30" s="685"/>
      <c r="AI30" s="685"/>
      <c r="AJ30" s="685"/>
      <c r="AK30" s="685"/>
      <c r="AL30" s="661">
        <v>0.6</v>
      </c>
      <c r="AM30" s="662"/>
      <c r="AN30" s="662"/>
      <c r="AO30" s="686"/>
      <c r="AP30" s="711" t="s">
        <v>224</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1965726</v>
      </c>
      <c r="CS30" s="659"/>
      <c r="CT30" s="659"/>
      <c r="CU30" s="659"/>
      <c r="CV30" s="659"/>
      <c r="CW30" s="659"/>
      <c r="CX30" s="659"/>
      <c r="CY30" s="660"/>
      <c r="CZ30" s="661">
        <v>6.6</v>
      </c>
      <c r="DA30" s="670"/>
      <c r="DB30" s="670"/>
      <c r="DC30" s="671"/>
      <c r="DD30" s="664">
        <v>1965726</v>
      </c>
      <c r="DE30" s="659"/>
      <c r="DF30" s="659"/>
      <c r="DG30" s="659"/>
      <c r="DH30" s="659"/>
      <c r="DI30" s="659"/>
      <c r="DJ30" s="659"/>
      <c r="DK30" s="660"/>
      <c r="DL30" s="664">
        <v>1965576</v>
      </c>
      <c r="DM30" s="659"/>
      <c r="DN30" s="659"/>
      <c r="DO30" s="659"/>
      <c r="DP30" s="659"/>
      <c r="DQ30" s="659"/>
      <c r="DR30" s="659"/>
      <c r="DS30" s="659"/>
      <c r="DT30" s="659"/>
      <c r="DU30" s="659"/>
      <c r="DV30" s="660"/>
      <c r="DW30" s="661">
        <v>11.7</v>
      </c>
      <c r="DX30" s="670"/>
      <c r="DY30" s="670"/>
      <c r="DZ30" s="670"/>
      <c r="EA30" s="670"/>
      <c r="EB30" s="670"/>
      <c r="EC30" s="689"/>
    </row>
    <row r="31" spans="2:133" ht="11.25" customHeight="1" x14ac:dyDescent="0.15">
      <c r="B31" s="655" t="s">
        <v>310</v>
      </c>
      <c r="C31" s="656"/>
      <c r="D31" s="656"/>
      <c r="E31" s="656"/>
      <c r="F31" s="656"/>
      <c r="G31" s="656"/>
      <c r="H31" s="656"/>
      <c r="I31" s="656"/>
      <c r="J31" s="656"/>
      <c r="K31" s="656"/>
      <c r="L31" s="656"/>
      <c r="M31" s="656"/>
      <c r="N31" s="656"/>
      <c r="O31" s="656"/>
      <c r="P31" s="656"/>
      <c r="Q31" s="657"/>
      <c r="R31" s="658">
        <v>33486</v>
      </c>
      <c r="S31" s="659"/>
      <c r="T31" s="659"/>
      <c r="U31" s="659"/>
      <c r="V31" s="659"/>
      <c r="W31" s="659"/>
      <c r="X31" s="659"/>
      <c r="Y31" s="660"/>
      <c r="Z31" s="684">
        <v>0.1</v>
      </c>
      <c r="AA31" s="684"/>
      <c r="AB31" s="684"/>
      <c r="AC31" s="684"/>
      <c r="AD31" s="685" t="s">
        <v>129</v>
      </c>
      <c r="AE31" s="685"/>
      <c r="AF31" s="685"/>
      <c r="AG31" s="685"/>
      <c r="AH31" s="685"/>
      <c r="AI31" s="685"/>
      <c r="AJ31" s="685"/>
      <c r="AK31" s="685"/>
      <c r="AL31" s="661" t="s">
        <v>129</v>
      </c>
      <c r="AM31" s="662"/>
      <c r="AN31" s="662"/>
      <c r="AO31" s="686"/>
      <c r="AP31" s="722" t="s">
        <v>311</v>
      </c>
      <c r="AQ31" s="723"/>
      <c r="AR31" s="723"/>
      <c r="AS31" s="723"/>
      <c r="AT31" s="724" t="s">
        <v>312</v>
      </c>
      <c r="AU31" s="355"/>
      <c r="AV31" s="355"/>
      <c r="AW31" s="355"/>
      <c r="AX31" s="708" t="s">
        <v>189</v>
      </c>
      <c r="AY31" s="709"/>
      <c r="AZ31" s="709"/>
      <c r="BA31" s="709"/>
      <c r="BB31" s="709"/>
      <c r="BC31" s="709"/>
      <c r="BD31" s="709"/>
      <c r="BE31" s="709"/>
      <c r="BF31" s="710"/>
      <c r="BG31" s="718">
        <v>99.5</v>
      </c>
      <c r="BH31" s="719"/>
      <c r="BI31" s="719"/>
      <c r="BJ31" s="719"/>
      <c r="BK31" s="719"/>
      <c r="BL31" s="719"/>
      <c r="BM31" s="720">
        <v>98.6</v>
      </c>
      <c r="BN31" s="719"/>
      <c r="BO31" s="719"/>
      <c r="BP31" s="719"/>
      <c r="BQ31" s="721"/>
      <c r="BR31" s="718">
        <v>98.8</v>
      </c>
      <c r="BS31" s="719"/>
      <c r="BT31" s="719"/>
      <c r="BU31" s="719"/>
      <c r="BV31" s="719"/>
      <c r="BW31" s="719"/>
      <c r="BX31" s="720">
        <v>98</v>
      </c>
      <c r="BY31" s="719"/>
      <c r="BZ31" s="719"/>
      <c r="CA31" s="719"/>
      <c r="CB31" s="721"/>
      <c r="CD31" s="680"/>
      <c r="CE31" s="681"/>
      <c r="CF31" s="655" t="s">
        <v>313</v>
      </c>
      <c r="CG31" s="656"/>
      <c r="CH31" s="656"/>
      <c r="CI31" s="656"/>
      <c r="CJ31" s="656"/>
      <c r="CK31" s="656"/>
      <c r="CL31" s="656"/>
      <c r="CM31" s="656"/>
      <c r="CN31" s="656"/>
      <c r="CO31" s="656"/>
      <c r="CP31" s="656"/>
      <c r="CQ31" s="657"/>
      <c r="CR31" s="658">
        <v>80215</v>
      </c>
      <c r="CS31" s="668"/>
      <c r="CT31" s="668"/>
      <c r="CU31" s="668"/>
      <c r="CV31" s="668"/>
      <c r="CW31" s="668"/>
      <c r="CX31" s="668"/>
      <c r="CY31" s="669"/>
      <c r="CZ31" s="661">
        <v>0.3</v>
      </c>
      <c r="DA31" s="670"/>
      <c r="DB31" s="670"/>
      <c r="DC31" s="671"/>
      <c r="DD31" s="664">
        <v>80215</v>
      </c>
      <c r="DE31" s="668"/>
      <c r="DF31" s="668"/>
      <c r="DG31" s="668"/>
      <c r="DH31" s="668"/>
      <c r="DI31" s="668"/>
      <c r="DJ31" s="668"/>
      <c r="DK31" s="669"/>
      <c r="DL31" s="664">
        <v>80215</v>
      </c>
      <c r="DM31" s="668"/>
      <c r="DN31" s="668"/>
      <c r="DO31" s="668"/>
      <c r="DP31" s="668"/>
      <c r="DQ31" s="668"/>
      <c r="DR31" s="668"/>
      <c r="DS31" s="668"/>
      <c r="DT31" s="668"/>
      <c r="DU31" s="668"/>
      <c r="DV31" s="669"/>
      <c r="DW31" s="661">
        <v>0.5</v>
      </c>
      <c r="DX31" s="670"/>
      <c r="DY31" s="670"/>
      <c r="DZ31" s="670"/>
      <c r="EA31" s="670"/>
      <c r="EB31" s="670"/>
      <c r="EC31" s="689"/>
    </row>
    <row r="32" spans="2:133" ht="11.25" customHeight="1" x14ac:dyDescent="0.15">
      <c r="B32" s="655" t="s">
        <v>314</v>
      </c>
      <c r="C32" s="656"/>
      <c r="D32" s="656"/>
      <c r="E32" s="656"/>
      <c r="F32" s="656"/>
      <c r="G32" s="656"/>
      <c r="H32" s="656"/>
      <c r="I32" s="656"/>
      <c r="J32" s="656"/>
      <c r="K32" s="656"/>
      <c r="L32" s="656"/>
      <c r="M32" s="656"/>
      <c r="N32" s="656"/>
      <c r="O32" s="656"/>
      <c r="P32" s="656"/>
      <c r="Q32" s="657"/>
      <c r="R32" s="658">
        <v>6891162</v>
      </c>
      <c r="S32" s="659"/>
      <c r="T32" s="659"/>
      <c r="U32" s="659"/>
      <c r="V32" s="659"/>
      <c r="W32" s="659"/>
      <c r="X32" s="659"/>
      <c r="Y32" s="660"/>
      <c r="Z32" s="684">
        <v>22.4</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11" t="s">
        <v>315</v>
      </c>
      <c r="AX32" s="655" t="s">
        <v>316</v>
      </c>
      <c r="AY32" s="656"/>
      <c r="AZ32" s="656"/>
      <c r="BA32" s="656"/>
      <c r="BB32" s="656"/>
      <c r="BC32" s="656"/>
      <c r="BD32" s="656"/>
      <c r="BE32" s="656"/>
      <c r="BF32" s="657"/>
      <c r="BG32" s="727">
        <v>99.4</v>
      </c>
      <c r="BH32" s="668"/>
      <c r="BI32" s="668"/>
      <c r="BJ32" s="668"/>
      <c r="BK32" s="668"/>
      <c r="BL32" s="668"/>
      <c r="BM32" s="662">
        <v>98.7</v>
      </c>
      <c r="BN32" s="668"/>
      <c r="BO32" s="668"/>
      <c r="BP32" s="668"/>
      <c r="BQ32" s="693"/>
      <c r="BR32" s="727">
        <v>99.2</v>
      </c>
      <c r="BS32" s="668"/>
      <c r="BT32" s="668"/>
      <c r="BU32" s="668"/>
      <c r="BV32" s="668"/>
      <c r="BW32" s="668"/>
      <c r="BX32" s="662">
        <v>98.5</v>
      </c>
      <c r="BY32" s="668"/>
      <c r="BZ32" s="668"/>
      <c r="CA32" s="668"/>
      <c r="CB32" s="693"/>
      <c r="CD32" s="682"/>
      <c r="CE32" s="683"/>
      <c r="CF32" s="655" t="s">
        <v>317</v>
      </c>
      <c r="CG32" s="656"/>
      <c r="CH32" s="656"/>
      <c r="CI32" s="656"/>
      <c r="CJ32" s="656"/>
      <c r="CK32" s="656"/>
      <c r="CL32" s="656"/>
      <c r="CM32" s="656"/>
      <c r="CN32" s="656"/>
      <c r="CO32" s="656"/>
      <c r="CP32" s="656"/>
      <c r="CQ32" s="657"/>
      <c r="CR32" s="658">
        <v>961</v>
      </c>
      <c r="CS32" s="659"/>
      <c r="CT32" s="659"/>
      <c r="CU32" s="659"/>
      <c r="CV32" s="659"/>
      <c r="CW32" s="659"/>
      <c r="CX32" s="659"/>
      <c r="CY32" s="660"/>
      <c r="CZ32" s="661">
        <v>0</v>
      </c>
      <c r="DA32" s="670"/>
      <c r="DB32" s="670"/>
      <c r="DC32" s="671"/>
      <c r="DD32" s="664">
        <v>961</v>
      </c>
      <c r="DE32" s="659"/>
      <c r="DF32" s="659"/>
      <c r="DG32" s="659"/>
      <c r="DH32" s="659"/>
      <c r="DI32" s="659"/>
      <c r="DJ32" s="659"/>
      <c r="DK32" s="660"/>
      <c r="DL32" s="664">
        <v>961</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15">
      <c r="B33" s="715" t="s">
        <v>318</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6"/>
      <c r="AV33" s="356"/>
      <c r="AW33" s="356"/>
      <c r="AX33" s="635" t="s">
        <v>319</v>
      </c>
      <c r="AY33" s="636"/>
      <c r="AZ33" s="636"/>
      <c r="BA33" s="636"/>
      <c r="BB33" s="636"/>
      <c r="BC33" s="636"/>
      <c r="BD33" s="636"/>
      <c r="BE33" s="636"/>
      <c r="BF33" s="637"/>
      <c r="BG33" s="714">
        <v>99.5</v>
      </c>
      <c r="BH33" s="639"/>
      <c r="BI33" s="639"/>
      <c r="BJ33" s="639"/>
      <c r="BK33" s="639"/>
      <c r="BL33" s="639"/>
      <c r="BM33" s="676">
        <v>98.5</v>
      </c>
      <c r="BN33" s="639"/>
      <c r="BO33" s="639"/>
      <c r="BP33" s="639"/>
      <c r="BQ33" s="687"/>
      <c r="BR33" s="714">
        <v>98.3</v>
      </c>
      <c r="BS33" s="639"/>
      <c r="BT33" s="639"/>
      <c r="BU33" s="639"/>
      <c r="BV33" s="639"/>
      <c r="BW33" s="639"/>
      <c r="BX33" s="676">
        <v>97.3</v>
      </c>
      <c r="BY33" s="639"/>
      <c r="BZ33" s="639"/>
      <c r="CA33" s="639"/>
      <c r="CB33" s="687"/>
      <c r="CD33" s="655" t="s">
        <v>320</v>
      </c>
      <c r="CE33" s="656"/>
      <c r="CF33" s="656"/>
      <c r="CG33" s="656"/>
      <c r="CH33" s="656"/>
      <c r="CI33" s="656"/>
      <c r="CJ33" s="656"/>
      <c r="CK33" s="656"/>
      <c r="CL33" s="656"/>
      <c r="CM33" s="656"/>
      <c r="CN33" s="656"/>
      <c r="CO33" s="656"/>
      <c r="CP33" s="656"/>
      <c r="CQ33" s="657"/>
      <c r="CR33" s="658">
        <v>11801594</v>
      </c>
      <c r="CS33" s="668"/>
      <c r="CT33" s="668"/>
      <c r="CU33" s="668"/>
      <c r="CV33" s="668"/>
      <c r="CW33" s="668"/>
      <c r="CX33" s="668"/>
      <c r="CY33" s="669"/>
      <c r="CZ33" s="661">
        <v>39.9</v>
      </c>
      <c r="DA33" s="670"/>
      <c r="DB33" s="670"/>
      <c r="DC33" s="671"/>
      <c r="DD33" s="664">
        <v>9634812</v>
      </c>
      <c r="DE33" s="668"/>
      <c r="DF33" s="668"/>
      <c r="DG33" s="668"/>
      <c r="DH33" s="668"/>
      <c r="DI33" s="668"/>
      <c r="DJ33" s="668"/>
      <c r="DK33" s="669"/>
      <c r="DL33" s="664">
        <v>7446799</v>
      </c>
      <c r="DM33" s="668"/>
      <c r="DN33" s="668"/>
      <c r="DO33" s="668"/>
      <c r="DP33" s="668"/>
      <c r="DQ33" s="668"/>
      <c r="DR33" s="668"/>
      <c r="DS33" s="668"/>
      <c r="DT33" s="668"/>
      <c r="DU33" s="668"/>
      <c r="DV33" s="669"/>
      <c r="DW33" s="661">
        <v>44.2</v>
      </c>
      <c r="DX33" s="670"/>
      <c r="DY33" s="670"/>
      <c r="DZ33" s="670"/>
      <c r="EA33" s="670"/>
      <c r="EB33" s="670"/>
      <c r="EC33" s="689"/>
    </row>
    <row r="34" spans="2:133" ht="11.25" customHeight="1" x14ac:dyDescent="0.15">
      <c r="B34" s="655" t="s">
        <v>321</v>
      </c>
      <c r="C34" s="656"/>
      <c r="D34" s="656"/>
      <c r="E34" s="656"/>
      <c r="F34" s="656"/>
      <c r="G34" s="656"/>
      <c r="H34" s="656"/>
      <c r="I34" s="656"/>
      <c r="J34" s="656"/>
      <c r="K34" s="656"/>
      <c r="L34" s="656"/>
      <c r="M34" s="656"/>
      <c r="N34" s="656"/>
      <c r="O34" s="656"/>
      <c r="P34" s="656"/>
      <c r="Q34" s="657"/>
      <c r="R34" s="658">
        <v>1918130</v>
      </c>
      <c r="S34" s="659"/>
      <c r="T34" s="659"/>
      <c r="U34" s="659"/>
      <c r="V34" s="659"/>
      <c r="W34" s="659"/>
      <c r="X34" s="659"/>
      <c r="Y34" s="660"/>
      <c r="Z34" s="684">
        <v>6.2</v>
      </c>
      <c r="AA34" s="684"/>
      <c r="AB34" s="684"/>
      <c r="AC34" s="684"/>
      <c r="AD34" s="685" t="s">
        <v>129</v>
      </c>
      <c r="AE34" s="685"/>
      <c r="AF34" s="685"/>
      <c r="AG34" s="685"/>
      <c r="AH34" s="685"/>
      <c r="AI34" s="685"/>
      <c r="AJ34" s="685"/>
      <c r="AK34" s="685"/>
      <c r="AL34" s="661" t="s">
        <v>129</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3210372</v>
      </c>
      <c r="CS34" s="659"/>
      <c r="CT34" s="659"/>
      <c r="CU34" s="659"/>
      <c r="CV34" s="659"/>
      <c r="CW34" s="659"/>
      <c r="CX34" s="659"/>
      <c r="CY34" s="660"/>
      <c r="CZ34" s="661">
        <v>10.9</v>
      </c>
      <c r="DA34" s="670"/>
      <c r="DB34" s="670"/>
      <c r="DC34" s="671"/>
      <c r="DD34" s="664">
        <v>2279434</v>
      </c>
      <c r="DE34" s="659"/>
      <c r="DF34" s="659"/>
      <c r="DG34" s="659"/>
      <c r="DH34" s="659"/>
      <c r="DI34" s="659"/>
      <c r="DJ34" s="659"/>
      <c r="DK34" s="660"/>
      <c r="DL34" s="664">
        <v>2054319</v>
      </c>
      <c r="DM34" s="659"/>
      <c r="DN34" s="659"/>
      <c r="DO34" s="659"/>
      <c r="DP34" s="659"/>
      <c r="DQ34" s="659"/>
      <c r="DR34" s="659"/>
      <c r="DS34" s="659"/>
      <c r="DT34" s="659"/>
      <c r="DU34" s="659"/>
      <c r="DV34" s="660"/>
      <c r="DW34" s="661">
        <v>12.2</v>
      </c>
      <c r="DX34" s="670"/>
      <c r="DY34" s="670"/>
      <c r="DZ34" s="670"/>
      <c r="EA34" s="670"/>
      <c r="EB34" s="670"/>
      <c r="EC34" s="689"/>
    </row>
    <row r="35" spans="2:133" ht="11.25" customHeight="1" x14ac:dyDescent="0.15">
      <c r="B35" s="655" t="s">
        <v>323</v>
      </c>
      <c r="C35" s="656"/>
      <c r="D35" s="656"/>
      <c r="E35" s="656"/>
      <c r="F35" s="656"/>
      <c r="G35" s="656"/>
      <c r="H35" s="656"/>
      <c r="I35" s="656"/>
      <c r="J35" s="656"/>
      <c r="K35" s="656"/>
      <c r="L35" s="656"/>
      <c r="M35" s="656"/>
      <c r="N35" s="656"/>
      <c r="O35" s="656"/>
      <c r="P35" s="656"/>
      <c r="Q35" s="657"/>
      <c r="R35" s="658">
        <v>17894</v>
      </c>
      <c r="S35" s="659"/>
      <c r="T35" s="659"/>
      <c r="U35" s="659"/>
      <c r="V35" s="659"/>
      <c r="W35" s="659"/>
      <c r="X35" s="659"/>
      <c r="Y35" s="660"/>
      <c r="Z35" s="684">
        <v>0.1</v>
      </c>
      <c r="AA35" s="684"/>
      <c r="AB35" s="684"/>
      <c r="AC35" s="684"/>
      <c r="AD35" s="685">
        <v>11428</v>
      </c>
      <c r="AE35" s="685"/>
      <c r="AF35" s="685"/>
      <c r="AG35" s="685"/>
      <c r="AH35" s="685"/>
      <c r="AI35" s="685"/>
      <c r="AJ35" s="685"/>
      <c r="AK35" s="685"/>
      <c r="AL35" s="661">
        <v>0.1</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111891</v>
      </c>
      <c r="CS35" s="668"/>
      <c r="CT35" s="668"/>
      <c r="CU35" s="668"/>
      <c r="CV35" s="668"/>
      <c r="CW35" s="668"/>
      <c r="CX35" s="668"/>
      <c r="CY35" s="669"/>
      <c r="CZ35" s="661">
        <v>0.4</v>
      </c>
      <c r="DA35" s="670"/>
      <c r="DB35" s="670"/>
      <c r="DC35" s="671"/>
      <c r="DD35" s="664">
        <v>111467</v>
      </c>
      <c r="DE35" s="668"/>
      <c r="DF35" s="668"/>
      <c r="DG35" s="668"/>
      <c r="DH35" s="668"/>
      <c r="DI35" s="668"/>
      <c r="DJ35" s="668"/>
      <c r="DK35" s="669"/>
      <c r="DL35" s="664">
        <v>111467</v>
      </c>
      <c r="DM35" s="668"/>
      <c r="DN35" s="668"/>
      <c r="DO35" s="668"/>
      <c r="DP35" s="668"/>
      <c r="DQ35" s="668"/>
      <c r="DR35" s="668"/>
      <c r="DS35" s="668"/>
      <c r="DT35" s="668"/>
      <c r="DU35" s="668"/>
      <c r="DV35" s="669"/>
      <c r="DW35" s="661">
        <v>0.7</v>
      </c>
      <c r="DX35" s="670"/>
      <c r="DY35" s="670"/>
      <c r="DZ35" s="670"/>
      <c r="EA35" s="670"/>
      <c r="EB35" s="670"/>
      <c r="EC35" s="689"/>
    </row>
    <row r="36" spans="2:133" ht="11.25" customHeight="1" x14ac:dyDescent="0.15">
      <c r="B36" s="655" t="s">
        <v>327</v>
      </c>
      <c r="C36" s="656"/>
      <c r="D36" s="656"/>
      <c r="E36" s="656"/>
      <c r="F36" s="656"/>
      <c r="G36" s="656"/>
      <c r="H36" s="656"/>
      <c r="I36" s="656"/>
      <c r="J36" s="656"/>
      <c r="K36" s="656"/>
      <c r="L36" s="656"/>
      <c r="M36" s="656"/>
      <c r="N36" s="656"/>
      <c r="O36" s="656"/>
      <c r="P36" s="656"/>
      <c r="Q36" s="657"/>
      <c r="R36" s="658">
        <v>71209</v>
      </c>
      <c r="S36" s="659"/>
      <c r="T36" s="659"/>
      <c r="U36" s="659"/>
      <c r="V36" s="659"/>
      <c r="W36" s="659"/>
      <c r="X36" s="659"/>
      <c r="Y36" s="660"/>
      <c r="Z36" s="684">
        <v>0.2</v>
      </c>
      <c r="AA36" s="684"/>
      <c r="AB36" s="684"/>
      <c r="AC36" s="684"/>
      <c r="AD36" s="685" t="s">
        <v>129</v>
      </c>
      <c r="AE36" s="685"/>
      <c r="AF36" s="685"/>
      <c r="AG36" s="685"/>
      <c r="AH36" s="685"/>
      <c r="AI36" s="685"/>
      <c r="AJ36" s="685"/>
      <c r="AK36" s="685"/>
      <c r="AL36" s="661" t="s">
        <v>129</v>
      </c>
      <c r="AM36" s="662"/>
      <c r="AN36" s="662"/>
      <c r="AO36" s="686"/>
      <c r="AP36" s="216"/>
      <c r="AQ36" s="702" t="s">
        <v>328</v>
      </c>
      <c r="AR36" s="703"/>
      <c r="AS36" s="703"/>
      <c r="AT36" s="703"/>
      <c r="AU36" s="703"/>
      <c r="AV36" s="703"/>
      <c r="AW36" s="703"/>
      <c r="AX36" s="703"/>
      <c r="AY36" s="704"/>
      <c r="AZ36" s="705">
        <v>4306581</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145346</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4311881</v>
      </c>
      <c r="CS36" s="659"/>
      <c r="CT36" s="659"/>
      <c r="CU36" s="659"/>
      <c r="CV36" s="659"/>
      <c r="CW36" s="659"/>
      <c r="CX36" s="659"/>
      <c r="CY36" s="660"/>
      <c r="CZ36" s="661">
        <v>14.6</v>
      </c>
      <c r="DA36" s="670"/>
      <c r="DB36" s="670"/>
      <c r="DC36" s="671"/>
      <c r="DD36" s="664">
        <v>4136516</v>
      </c>
      <c r="DE36" s="659"/>
      <c r="DF36" s="659"/>
      <c r="DG36" s="659"/>
      <c r="DH36" s="659"/>
      <c r="DI36" s="659"/>
      <c r="DJ36" s="659"/>
      <c r="DK36" s="660"/>
      <c r="DL36" s="664">
        <v>3163418</v>
      </c>
      <c r="DM36" s="659"/>
      <c r="DN36" s="659"/>
      <c r="DO36" s="659"/>
      <c r="DP36" s="659"/>
      <c r="DQ36" s="659"/>
      <c r="DR36" s="659"/>
      <c r="DS36" s="659"/>
      <c r="DT36" s="659"/>
      <c r="DU36" s="659"/>
      <c r="DV36" s="660"/>
      <c r="DW36" s="661">
        <v>18.8</v>
      </c>
      <c r="DX36" s="670"/>
      <c r="DY36" s="670"/>
      <c r="DZ36" s="670"/>
      <c r="EA36" s="670"/>
      <c r="EB36" s="670"/>
      <c r="EC36" s="689"/>
    </row>
    <row r="37" spans="2:133" ht="11.25" customHeight="1" x14ac:dyDescent="0.15">
      <c r="B37" s="655" t="s">
        <v>331</v>
      </c>
      <c r="C37" s="656"/>
      <c r="D37" s="656"/>
      <c r="E37" s="656"/>
      <c r="F37" s="656"/>
      <c r="G37" s="656"/>
      <c r="H37" s="656"/>
      <c r="I37" s="656"/>
      <c r="J37" s="656"/>
      <c r="K37" s="656"/>
      <c r="L37" s="656"/>
      <c r="M37" s="656"/>
      <c r="N37" s="656"/>
      <c r="O37" s="656"/>
      <c r="P37" s="656"/>
      <c r="Q37" s="657"/>
      <c r="R37" s="658">
        <v>73737</v>
      </c>
      <c r="S37" s="659"/>
      <c r="T37" s="659"/>
      <c r="U37" s="659"/>
      <c r="V37" s="659"/>
      <c r="W37" s="659"/>
      <c r="X37" s="659"/>
      <c r="Y37" s="660"/>
      <c r="Z37" s="684">
        <v>0.2</v>
      </c>
      <c r="AA37" s="684"/>
      <c r="AB37" s="684"/>
      <c r="AC37" s="684"/>
      <c r="AD37" s="685" t="s">
        <v>129</v>
      </c>
      <c r="AE37" s="685"/>
      <c r="AF37" s="685"/>
      <c r="AG37" s="685"/>
      <c r="AH37" s="685"/>
      <c r="AI37" s="685"/>
      <c r="AJ37" s="685"/>
      <c r="AK37" s="685"/>
      <c r="AL37" s="661" t="s">
        <v>129</v>
      </c>
      <c r="AM37" s="662"/>
      <c r="AN37" s="662"/>
      <c r="AO37" s="686"/>
      <c r="AQ37" s="690" t="s">
        <v>332</v>
      </c>
      <c r="AR37" s="691"/>
      <c r="AS37" s="691"/>
      <c r="AT37" s="691"/>
      <c r="AU37" s="691"/>
      <c r="AV37" s="691"/>
      <c r="AW37" s="691"/>
      <c r="AX37" s="691"/>
      <c r="AY37" s="692"/>
      <c r="AZ37" s="658">
        <v>872718</v>
      </c>
      <c r="BA37" s="659"/>
      <c r="BB37" s="659"/>
      <c r="BC37" s="659"/>
      <c r="BD37" s="668"/>
      <c r="BE37" s="668"/>
      <c r="BF37" s="693"/>
      <c r="BG37" s="655" t="s">
        <v>333</v>
      </c>
      <c r="BH37" s="656"/>
      <c r="BI37" s="656"/>
      <c r="BJ37" s="656"/>
      <c r="BK37" s="656"/>
      <c r="BL37" s="656"/>
      <c r="BM37" s="656"/>
      <c r="BN37" s="656"/>
      <c r="BO37" s="656"/>
      <c r="BP37" s="656"/>
      <c r="BQ37" s="656"/>
      <c r="BR37" s="656"/>
      <c r="BS37" s="656"/>
      <c r="BT37" s="656"/>
      <c r="BU37" s="657"/>
      <c r="BV37" s="658">
        <v>15096</v>
      </c>
      <c r="BW37" s="659"/>
      <c r="BX37" s="659"/>
      <c r="BY37" s="659"/>
      <c r="BZ37" s="659"/>
      <c r="CA37" s="659"/>
      <c r="CB37" s="694"/>
      <c r="CD37" s="655" t="s">
        <v>334</v>
      </c>
      <c r="CE37" s="656"/>
      <c r="CF37" s="656"/>
      <c r="CG37" s="656"/>
      <c r="CH37" s="656"/>
      <c r="CI37" s="656"/>
      <c r="CJ37" s="656"/>
      <c r="CK37" s="656"/>
      <c r="CL37" s="656"/>
      <c r="CM37" s="656"/>
      <c r="CN37" s="656"/>
      <c r="CO37" s="656"/>
      <c r="CP37" s="656"/>
      <c r="CQ37" s="657"/>
      <c r="CR37" s="658">
        <v>1793841</v>
      </c>
      <c r="CS37" s="668"/>
      <c r="CT37" s="668"/>
      <c r="CU37" s="668"/>
      <c r="CV37" s="668"/>
      <c r="CW37" s="668"/>
      <c r="CX37" s="668"/>
      <c r="CY37" s="669"/>
      <c r="CZ37" s="661">
        <v>6.1</v>
      </c>
      <c r="DA37" s="670"/>
      <c r="DB37" s="670"/>
      <c r="DC37" s="671"/>
      <c r="DD37" s="664">
        <v>1793152</v>
      </c>
      <c r="DE37" s="668"/>
      <c r="DF37" s="668"/>
      <c r="DG37" s="668"/>
      <c r="DH37" s="668"/>
      <c r="DI37" s="668"/>
      <c r="DJ37" s="668"/>
      <c r="DK37" s="669"/>
      <c r="DL37" s="664">
        <v>1737725</v>
      </c>
      <c r="DM37" s="668"/>
      <c r="DN37" s="668"/>
      <c r="DO37" s="668"/>
      <c r="DP37" s="668"/>
      <c r="DQ37" s="668"/>
      <c r="DR37" s="668"/>
      <c r="DS37" s="668"/>
      <c r="DT37" s="668"/>
      <c r="DU37" s="668"/>
      <c r="DV37" s="669"/>
      <c r="DW37" s="661">
        <v>10.3</v>
      </c>
      <c r="DX37" s="670"/>
      <c r="DY37" s="670"/>
      <c r="DZ37" s="670"/>
      <c r="EA37" s="670"/>
      <c r="EB37" s="670"/>
      <c r="EC37" s="689"/>
    </row>
    <row r="38" spans="2:133" ht="11.25" customHeight="1" x14ac:dyDescent="0.15">
      <c r="B38" s="655" t="s">
        <v>335</v>
      </c>
      <c r="C38" s="656"/>
      <c r="D38" s="656"/>
      <c r="E38" s="656"/>
      <c r="F38" s="656"/>
      <c r="G38" s="656"/>
      <c r="H38" s="656"/>
      <c r="I38" s="656"/>
      <c r="J38" s="656"/>
      <c r="K38" s="656"/>
      <c r="L38" s="656"/>
      <c r="M38" s="656"/>
      <c r="N38" s="656"/>
      <c r="O38" s="656"/>
      <c r="P38" s="656"/>
      <c r="Q38" s="657"/>
      <c r="R38" s="658">
        <v>949530</v>
      </c>
      <c r="S38" s="659"/>
      <c r="T38" s="659"/>
      <c r="U38" s="659"/>
      <c r="V38" s="659"/>
      <c r="W38" s="659"/>
      <c r="X38" s="659"/>
      <c r="Y38" s="660"/>
      <c r="Z38" s="684">
        <v>3.1</v>
      </c>
      <c r="AA38" s="684"/>
      <c r="AB38" s="684"/>
      <c r="AC38" s="684"/>
      <c r="AD38" s="685" t="s">
        <v>129</v>
      </c>
      <c r="AE38" s="685"/>
      <c r="AF38" s="685"/>
      <c r="AG38" s="685"/>
      <c r="AH38" s="685"/>
      <c r="AI38" s="685"/>
      <c r="AJ38" s="685"/>
      <c r="AK38" s="685"/>
      <c r="AL38" s="661" t="s">
        <v>129</v>
      </c>
      <c r="AM38" s="662"/>
      <c r="AN38" s="662"/>
      <c r="AO38" s="686"/>
      <c r="AQ38" s="690" t="s">
        <v>336</v>
      </c>
      <c r="AR38" s="691"/>
      <c r="AS38" s="691"/>
      <c r="AT38" s="691"/>
      <c r="AU38" s="691"/>
      <c r="AV38" s="691"/>
      <c r="AW38" s="691"/>
      <c r="AX38" s="691"/>
      <c r="AY38" s="692"/>
      <c r="AZ38" s="658">
        <v>529989</v>
      </c>
      <c r="BA38" s="659"/>
      <c r="BB38" s="659"/>
      <c r="BC38" s="659"/>
      <c r="BD38" s="668"/>
      <c r="BE38" s="668"/>
      <c r="BF38" s="693"/>
      <c r="BG38" s="655" t="s">
        <v>337</v>
      </c>
      <c r="BH38" s="656"/>
      <c r="BI38" s="656"/>
      <c r="BJ38" s="656"/>
      <c r="BK38" s="656"/>
      <c r="BL38" s="656"/>
      <c r="BM38" s="656"/>
      <c r="BN38" s="656"/>
      <c r="BO38" s="656"/>
      <c r="BP38" s="656"/>
      <c r="BQ38" s="656"/>
      <c r="BR38" s="656"/>
      <c r="BS38" s="656"/>
      <c r="BT38" s="656"/>
      <c r="BU38" s="657"/>
      <c r="BV38" s="658">
        <v>9462</v>
      </c>
      <c r="BW38" s="659"/>
      <c r="BX38" s="659"/>
      <c r="BY38" s="659"/>
      <c r="BZ38" s="659"/>
      <c r="CA38" s="659"/>
      <c r="CB38" s="694"/>
      <c r="CD38" s="655" t="s">
        <v>338</v>
      </c>
      <c r="CE38" s="656"/>
      <c r="CF38" s="656"/>
      <c r="CG38" s="656"/>
      <c r="CH38" s="656"/>
      <c r="CI38" s="656"/>
      <c r="CJ38" s="656"/>
      <c r="CK38" s="656"/>
      <c r="CL38" s="656"/>
      <c r="CM38" s="656"/>
      <c r="CN38" s="656"/>
      <c r="CO38" s="656"/>
      <c r="CP38" s="656"/>
      <c r="CQ38" s="657"/>
      <c r="CR38" s="658">
        <v>2895514</v>
      </c>
      <c r="CS38" s="659"/>
      <c r="CT38" s="659"/>
      <c r="CU38" s="659"/>
      <c r="CV38" s="659"/>
      <c r="CW38" s="659"/>
      <c r="CX38" s="659"/>
      <c r="CY38" s="660"/>
      <c r="CZ38" s="661">
        <v>9.8000000000000007</v>
      </c>
      <c r="DA38" s="670"/>
      <c r="DB38" s="670"/>
      <c r="DC38" s="671"/>
      <c r="DD38" s="664">
        <v>2262512</v>
      </c>
      <c r="DE38" s="659"/>
      <c r="DF38" s="659"/>
      <c r="DG38" s="659"/>
      <c r="DH38" s="659"/>
      <c r="DI38" s="659"/>
      <c r="DJ38" s="659"/>
      <c r="DK38" s="660"/>
      <c r="DL38" s="664">
        <v>2117595</v>
      </c>
      <c r="DM38" s="659"/>
      <c r="DN38" s="659"/>
      <c r="DO38" s="659"/>
      <c r="DP38" s="659"/>
      <c r="DQ38" s="659"/>
      <c r="DR38" s="659"/>
      <c r="DS38" s="659"/>
      <c r="DT38" s="659"/>
      <c r="DU38" s="659"/>
      <c r="DV38" s="660"/>
      <c r="DW38" s="661">
        <v>12.6</v>
      </c>
      <c r="DX38" s="670"/>
      <c r="DY38" s="670"/>
      <c r="DZ38" s="670"/>
      <c r="EA38" s="670"/>
      <c r="EB38" s="670"/>
      <c r="EC38" s="689"/>
    </row>
    <row r="39" spans="2:133" ht="11.25" customHeight="1" x14ac:dyDescent="0.15">
      <c r="B39" s="655" t="s">
        <v>339</v>
      </c>
      <c r="C39" s="656"/>
      <c r="D39" s="656"/>
      <c r="E39" s="656"/>
      <c r="F39" s="656"/>
      <c r="G39" s="656"/>
      <c r="H39" s="656"/>
      <c r="I39" s="656"/>
      <c r="J39" s="656"/>
      <c r="K39" s="656"/>
      <c r="L39" s="656"/>
      <c r="M39" s="656"/>
      <c r="N39" s="656"/>
      <c r="O39" s="656"/>
      <c r="P39" s="656"/>
      <c r="Q39" s="657"/>
      <c r="R39" s="658">
        <v>680309</v>
      </c>
      <c r="S39" s="659"/>
      <c r="T39" s="659"/>
      <c r="U39" s="659"/>
      <c r="V39" s="659"/>
      <c r="W39" s="659"/>
      <c r="X39" s="659"/>
      <c r="Y39" s="660"/>
      <c r="Z39" s="684">
        <v>2.2000000000000002</v>
      </c>
      <c r="AA39" s="684"/>
      <c r="AB39" s="684"/>
      <c r="AC39" s="684"/>
      <c r="AD39" s="685">
        <v>273</v>
      </c>
      <c r="AE39" s="685"/>
      <c r="AF39" s="685"/>
      <c r="AG39" s="685"/>
      <c r="AH39" s="685"/>
      <c r="AI39" s="685"/>
      <c r="AJ39" s="685"/>
      <c r="AK39" s="685"/>
      <c r="AL39" s="661">
        <v>0</v>
      </c>
      <c r="AM39" s="662"/>
      <c r="AN39" s="662"/>
      <c r="AO39" s="686"/>
      <c r="AQ39" s="690" t="s">
        <v>340</v>
      </c>
      <c r="AR39" s="691"/>
      <c r="AS39" s="691"/>
      <c r="AT39" s="691"/>
      <c r="AU39" s="691"/>
      <c r="AV39" s="691"/>
      <c r="AW39" s="691"/>
      <c r="AX39" s="691"/>
      <c r="AY39" s="692"/>
      <c r="AZ39" s="658">
        <v>8360</v>
      </c>
      <c r="BA39" s="659"/>
      <c r="BB39" s="659"/>
      <c r="BC39" s="659"/>
      <c r="BD39" s="668"/>
      <c r="BE39" s="668"/>
      <c r="BF39" s="693"/>
      <c r="BG39" s="655" t="s">
        <v>341</v>
      </c>
      <c r="BH39" s="656"/>
      <c r="BI39" s="656"/>
      <c r="BJ39" s="656"/>
      <c r="BK39" s="656"/>
      <c r="BL39" s="656"/>
      <c r="BM39" s="656"/>
      <c r="BN39" s="656"/>
      <c r="BO39" s="656"/>
      <c r="BP39" s="656"/>
      <c r="BQ39" s="656"/>
      <c r="BR39" s="656"/>
      <c r="BS39" s="656"/>
      <c r="BT39" s="656"/>
      <c r="BU39" s="657"/>
      <c r="BV39" s="658">
        <v>14569</v>
      </c>
      <c r="BW39" s="659"/>
      <c r="BX39" s="659"/>
      <c r="BY39" s="659"/>
      <c r="BZ39" s="659"/>
      <c r="CA39" s="659"/>
      <c r="CB39" s="694"/>
      <c r="CD39" s="655" t="s">
        <v>342</v>
      </c>
      <c r="CE39" s="656"/>
      <c r="CF39" s="656"/>
      <c r="CG39" s="656"/>
      <c r="CH39" s="656"/>
      <c r="CI39" s="656"/>
      <c r="CJ39" s="656"/>
      <c r="CK39" s="656"/>
      <c r="CL39" s="656"/>
      <c r="CM39" s="656"/>
      <c r="CN39" s="656"/>
      <c r="CO39" s="656"/>
      <c r="CP39" s="656"/>
      <c r="CQ39" s="657"/>
      <c r="CR39" s="658">
        <v>848245</v>
      </c>
      <c r="CS39" s="668"/>
      <c r="CT39" s="668"/>
      <c r="CU39" s="668"/>
      <c r="CV39" s="668"/>
      <c r="CW39" s="668"/>
      <c r="CX39" s="668"/>
      <c r="CY39" s="669"/>
      <c r="CZ39" s="661">
        <v>2.9</v>
      </c>
      <c r="DA39" s="670"/>
      <c r="DB39" s="670"/>
      <c r="DC39" s="671"/>
      <c r="DD39" s="664">
        <v>844883</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15">
      <c r="B40" s="655" t="s">
        <v>343</v>
      </c>
      <c r="C40" s="656"/>
      <c r="D40" s="656"/>
      <c r="E40" s="656"/>
      <c r="F40" s="656"/>
      <c r="G40" s="656"/>
      <c r="H40" s="656"/>
      <c r="I40" s="656"/>
      <c r="J40" s="656"/>
      <c r="K40" s="656"/>
      <c r="L40" s="656"/>
      <c r="M40" s="656"/>
      <c r="N40" s="656"/>
      <c r="O40" s="656"/>
      <c r="P40" s="656"/>
      <c r="Q40" s="657"/>
      <c r="R40" s="658">
        <v>2996090</v>
      </c>
      <c r="S40" s="659"/>
      <c r="T40" s="659"/>
      <c r="U40" s="659"/>
      <c r="V40" s="659"/>
      <c r="W40" s="659"/>
      <c r="X40" s="659"/>
      <c r="Y40" s="660"/>
      <c r="Z40" s="684">
        <v>9.6999999999999993</v>
      </c>
      <c r="AA40" s="684"/>
      <c r="AB40" s="684"/>
      <c r="AC40" s="684"/>
      <c r="AD40" s="685" t="s">
        <v>129</v>
      </c>
      <c r="AE40" s="685"/>
      <c r="AF40" s="685"/>
      <c r="AG40" s="685"/>
      <c r="AH40" s="685"/>
      <c r="AI40" s="685"/>
      <c r="AJ40" s="685"/>
      <c r="AK40" s="685"/>
      <c r="AL40" s="661" t="s">
        <v>129</v>
      </c>
      <c r="AM40" s="662"/>
      <c r="AN40" s="662"/>
      <c r="AO40" s="686"/>
      <c r="AQ40" s="690" t="s">
        <v>344</v>
      </c>
      <c r="AR40" s="691"/>
      <c r="AS40" s="691"/>
      <c r="AT40" s="691"/>
      <c r="AU40" s="691"/>
      <c r="AV40" s="691"/>
      <c r="AW40" s="691"/>
      <c r="AX40" s="691"/>
      <c r="AY40" s="692"/>
      <c r="AZ40" s="658" t="s">
        <v>129</v>
      </c>
      <c r="BA40" s="659"/>
      <c r="BB40" s="659"/>
      <c r="BC40" s="659"/>
      <c r="BD40" s="668"/>
      <c r="BE40" s="668"/>
      <c r="BF40" s="693"/>
      <c r="BG40" s="695" t="s">
        <v>345</v>
      </c>
      <c r="BH40" s="696"/>
      <c r="BI40" s="696"/>
      <c r="BJ40" s="696"/>
      <c r="BK40" s="696"/>
      <c r="BL40" s="359"/>
      <c r="BM40" s="656" t="s">
        <v>346</v>
      </c>
      <c r="BN40" s="656"/>
      <c r="BO40" s="656"/>
      <c r="BP40" s="656"/>
      <c r="BQ40" s="656"/>
      <c r="BR40" s="656"/>
      <c r="BS40" s="656"/>
      <c r="BT40" s="656"/>
      <c r="BU40" s="657"/>
      <c r="BV40" s="658">
        <v>103</v>
      </c>
      <c r="BW40" s="659"/>
      <c r="BX40" s="659"/>
      <c r="BY40" s="659"/>
      <c r="BZ40" s="659"/>
      <c r="CA40" s="659"/>
      <c r="CB40" s="694"/>
      <c r="CD40" s="655" t="s">
        <v>347</v>
      </c>
      <c r="CE40" s="656"/>
      <c r="CF40" s="656"/>
      <c r="CG40" s="656"/>
      <c r="CH40" s="656"/>
      <c r="CI40" s="656"/>
      <c r="CJ40" s="656"/>
      <c r="CK40" s="656"/>
      <c r="CL40" s="656"/>
      <c r="CM40" s="656"/>
      <c r="CN40" s="656"/>
      <c r="CO40" s="656"/>
      <c r="CP40" s="656"/>
      <c r="CQ40" s="657"/>
      <c r="CR40" s="658">
        <v>423691</v>
      </c>
      <c r="CS40" s="659"/>
      <c r="CT40" s="659"/>
      <c r="CU40" s="659"/>
      <c r="CV40" s="659"/>
      <c r="CW40" s="659"/>
      <c r="CX40" s="659"/>
      <c r="CY40" s="660"/>
      <c r="CZ40" s="661">
        <v>1.4</v>
      </c>
      <c r="DA40" s="670"/>
      <c r="DB40" s="670"/>
      <c r="DC40" s="671"/>
      <c r="DD40" s="664" t="s">
        <v>129</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89"/>
    </row>
    <row r="41" spans="2:133" ht="11.25" customHeight="1" x14ac:dyDescent="0.15">
      <c r="B41" s="655" t="s">
        <v>348</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349</v>
      </c>
      <c r="AR41" s="691"/>
      <c r="AS41" s="691"/>
      <c r="AT41" s="691"/>
      <c r="AU41" s="691"/>
      <c r="AV41" s="691"/>
      <c r="AW41" s="691"/>
      <c r="AX41" s="691"/>
      <c r="AY41" s="692"/>
      <c r="AZ41" s="658">
        <v>830327</v>
      </c>
      <c r="BA41" s="659"/>
      <c r="BB41" s="659"/>
      <c r="BC41" s="659"/>
      <c r="BD41" s="668"/>
      <c r="BE41" s="668"/>
      <c r="BF41" s="693"/>
      <c r="BG41" s="695"/>
      <c r="BH41" s="696"/>
      <c r="BI41" s="696"/>
      <c r="BJ41" s="696"/>
      <c r="BK41" s="696"/>
      <c r="BL41" s="359"/>
      <c r="BM41" s="656" t="s">
        <v>350</v>
      </c>
      <c r="BN41" s="656"/>
      <c r="BO41" s="656"/>
      <c r="BP41" s="656"/>
      <c r="BQ41" s="656"/>
      <c r="BR41" s="656"/>
      <c r="BS41" s="656"/>
      <c r="BT41" s="656"/>
      <c r="BU41" s="657"/>
      <c r="BV41" s="658">
        <v>2</v>
      </c>
      <c r="BW41" s="659"/>
      <c r="BX41" s="659"/>
      <c r="BY41" s="659"/>
      <c r="BZ41" s="659"/>
      <c r="CA41" s="659"/>
      <c r="CB41" s="694"/>
      <c r="CD41" s="655" t="s">
        <v>351</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352</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353</v>
      </c>
      <c r="AR42" s="700"/>
      <c r="AS42" s="700"/>
      <c r="AT42" s="700"/>
      <c r="AU42" s="700"/>
      <c r="AV42" s="700"/>
      <c r="AW42" s="700"/>
      <c r="AX42" s="700"/>
      <c r="AY42" s="701"/>
      <c r="AZ42" s="638">
        <v>2065187</v>
      </c>
      <c r="BA42" s="672"/>
      <c r="BB42" s="672"/>
      <c r="BC42" s="672"/>
      <c r="BD42" s="639"/>
      <c r="BE42" s="639"/>
      <c r="BF42" s="687"/>
      <c r="BG42" s="697"/>
      <c r="BH42" s="698"/>
      <c r="BI42" s="698"/>
      <c r="BJ42" s="698"/>
      <c r="BK42" s="698"/>
      <c r="BL42" s="357"/>
      <c r="BM42" s="636" t="s">
        <v>354</v>
      </c>
      <c r="BN42" s="636"/>
      <c r="BO42" s="636"/>
      <c r="BP42" s="636"/>
      <c r="BQ42" s="636"/>
      <c r="BR42" s="636"/>
      <c r="BS42" s="636"/>
      <c r="BT42" s="636"/>
      <c r="BU42" s="637"/>
      <c r="BV42" s="638">
        <v>365</v>
      </c>
      <c r="BW42" s="672"/>
      <c r="BX42" s="672"/>
      <c r="BY42" s="672"/>
      <c r="BZ42" s="672"/>
      <c r="CA42" s="672"/>
      <c r="CB42" s="688"/>
      <c r="CD42" s="655" t="s">
        <v>355</v>
      </c>
      <c r="CE42" s="656"/>
      <c r="CF42" s="656"/>
      <c r="CG42" s="656"/>
      <c r="CH42" s="656"/>
      <c r="CI42" s="656"/>
      <c r="CJ42" s="656"/>
      <c r="CK42" s="656"/>
      <c r="CL42" s="656"/>
      <c r="CM42" s="656"/>
      <c r="CN42" s="656"/>
      <c r="CO42" s="656"/>
      <c r="CP42" s="656"/>
      <c r="CQ42" s="657"/>
      <c r="CR42" s="658">
        <v>2811554</v>
      </c>
      <c r="CS42" s="668"/>
      <c r="CT42" s="668"/>
      <c r="CU42" s="668"/>
      <c r="CV42" s="668"/>
      <c r="CW42" s="668"/>
      <c r="CX42" s="668"/>
      <c r="CY42" s="669"/>
      <c r="CZ42" s="661">
        <v>9.5</v>
      </c>
      <c r="DA42" s="670"/>
      <c r="DB42" s="670"/>
      <c r="DC42" s="671"/>
      <c r="DD42" s="664">
        <v>453346</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356</v>
      </c>
      <c r="C43" s="656"/>
      <c r="D43" s="656"/>
      <c r="E43" s="656"/>
      <c r="F43" s="656"/>
      <c r="G43" s="656"/>
      <c r="H43" s="656"/>
      <c r="I43" s="656"/>
      <c r="J43" s="656"/>
      <c r="K43" s="656"/>
      <c r="L43" s="656"/>
      <c r="M43" s="656"/>
      <c r="N43" s="656"/>
      <c r="O43" s="656"/>
      <c r="P43" s="656"/>
      <c r="Q43" s="657"/>
      <c r="R43" s="658">
        <v>1073290</v>
      </c>
      <c r="S43" s="659"/>
      <c r="T43" s="659"/>
      <c r="U43" s="659"/>
      <c r="V43" s="659"/>
      <c r="W43" s="659"/>
      <c r="X43" s="659"/>
      <c r="Y43" s="660"/>
      <c r="Z43" s="684">
        <v>3.5</v>
      </c>
      <c r="AA43" s="684"/>
      <c r="AB43" s="684"/>
      <c r="AC43" s="684"/>
      <c r="AD43" s="685" t="s">
        <v>129</v>
      </c>
      <c r="AE43" s="685"/>
      <c r="AF43" s="685"/>
      <c r="AG43" s="685"/>
      <c r="AH43" s="685"/>
      <c r="AI43" s="685"/>
      <c r="AJ43" s="685"/>
      <c r="AK43" s="685"/>
      <c r="AL43" s="661" t="s">
        <v>129</v>
      </c>
      <c r="AM43" s="662"/>
      <c r="AN43" s="662"/>
      <c r="AO43" s="686"/>
      <c r="CD43" s="655" t="s">
        <v>357</v>
      </c>
      <c r="CE43" s="656"/>
      <c r="CF43" s="656"/>
      <c r="CG43" s="656"/>
      <c r="CH43" s="656"/>
      <c r="CI43" s="656"/>
      <c r="CJ43" s="656"/>
      <c r="CK43" s="656"/>
      <c r="CL43" s="656"/>
      <c r="CM43" s="656"/>
      <c r="CN43" s="656"/>
      <c r="CO43" s="656"/>
      <c r="CP43" s="656"/>
      <c r="CQ43" s="657"/>
      <c r="CR43" s="658">
        <v>75635</v>
      </c>
      <c r="CS43" s="668"/>
      <c r="CT43" s="668"/>
      <c r="CU43" s="668"/>
      <c r="CV43" s="668"/>
      <c r="CW43" s="668"/>
      <c r="CX43" s="668"/>
      <c r="CY43" s="669"/>
      <c r="CZ43" s="661">
        <v>0.3</v>
      </c>
      <c r="DA43" s="670"/>
      <c r="DB43" s="670"/>
      <c r="DC43" s="671"/>
      <c r="DD43" s="664">
        <v>75635</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358</v>
      </c>
      <c r="C44" s="636"/>
      <c r="D44" s="636"/>
      <c r="E44" s="636"/>
      <c r="F44" s="636"/>
      <c r="G44" s="636"/>
      <c r="H44" s="636"/>
      <c r="I44" s="636"/>
      <c r="J44" s="636"/>
      <c r="K44" s="636"/>
      <c r="L44" s="636"/>
      <c r="M44" s="636"/>
      <c r="N44" s="636"/>
      <c r="O44" s="636"/>
      <c r="P44" s="636"/>
      <c r="Q44" s="637"/>
      <c r="R44" s="638">
        <v>30750306</v>
      </c>
      <c r="S44" s="672"/>
      <c r="T44" s="672"/>
      <c r="U44" s="672"/>
      <c r="V44" s="672"/>
      <c r="W44" s="672"/>
      <c r="X44" s="672"/>
      <c r="Y44" s="673"/>
      <c r="Z44" s="674">
        <v>100</v>
      </c>
      <c r="AA44" s="674"/>
      <c r="AB44" s="674"/>
      <c r="AC44" s="674"/>
      <c r="AD44" s="675">
        <v>15791095</v>
      </c>
      <c r="AE44" s="675"/>
      <c r="AF44" s="675"/>
      <c r="AG44" s="675"/>
      <c r="AH44" s="675"/>
      <c r="AI44" s="675"/>
      <c r="AJ44" s="675"/>
      <c r="AK44" s="675"/>
      <c r="AL44" s="641">
        <v>100</v>
      </c>
      <c r="AM44" s="676"/>
      <c r="AN44" s="676"/>
      <c r="AO44" s="677"/>
      <c r="CD44" s="678" t="s">
        <v>305</v>
      </c>
      <c r="CE44" s="679"/>
      <c r="CF44" s="655" t="s">
        <v>359</v>
      </c>
      <c r="CG44" s="656"/>
      <c r="CH44" s="656"/>
      <c r="CI44" s="656"/>
      <c r="CJ44" s="656"/>
      <c r="CK44" s="656"/>
      <c r="CL44" s="656"/>
      <c r="CM44" s="656"/>
      <c r="CN44" s="656"/>
      <c r="CO44" s="656"/>
      <c r="CP44" s="656"/>
      <c r="CQ44" s="657"/>
      <c r="CR44" s="658">
        <v>2811554</v>
      </c>
      <c r="CS44" s="659"/>
      <c r="CT44" s="659"/>
      <c r="CU44" s="659"/>
      <c r="CV44" s="659"/>
      <c r="CW44" s="659"/>
      <c r="CX44" s="659"/>
      <c r="CY44" s="660"/>
      <c r="CZ44" s="661">
        <v>9.5</v>
      </c>
      <c r="DA44" s="662"/>
      <c r="DB44" s="662"/>
      <c r="DC44" s="663"/>
      <c r="DD44" s="664">
        <v>453346</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360</v>
      </c>
      <c r="CG45" s="656"/>
      <c r="CH45" s="656"/>
      <c r="CI45" s="656"/>
      <c r="CJ45" s="656"/>
      <c r="CK45" s="656"/>
      <c r="CL45" s="656"/>
      <c r="CM45" s="656"/>
      <c r="CN45" s="656"/>
      <c r="CO45" s="656"/>
      <c r="CP45" s="656"/>
      <c r="CQ45" s="657"/>
      <c r="CR45" s="658">
        <v>362316</v>
      </c>
      <c r="CS45" s="668"/>
      <c r="CT45" s="668"/>
      <c r="CU45" s="668"/>
      <c r="CV45" s="668"/>
      <c r="CW45" s="668"/>
      <c r="CX45" s="668"/>
      <c r="CY45" s="669"/>
      <c r="CZ45" s="661">
        <v>1.2</v>
      </c>
      <c r="DA45" s="670"/>
      <c r="DB45" s="670"/>
      <c r="DC45" s="671"/>
      <c r="DD45" s="664">
        <v>13293</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361</v>
      </c>
      <c r="CD46" s="680"/>
      <c r="CE46" s="681"/>
      <c r="CF46" s="655" t="s">
        <v>362</v>
      </c>
      <c r="CG46" s="656"/>
      <c r="CH46" s="656"/>
      <c r="CI46" s="656"/>
      <c r="CJ46" s="656"/>
      <c r="CK46" s="656"/>
      <c r="CL46" s="656"/>
      <c r="CM46" s="656"/>
      <c r="CN46" s="656"/>
      <c r="CO46" s="656"/>
      <c r="CP46" s="656"/>
      <c r="CQ46" s="657"/>
      <c r="CR46" s="658">
        <v>2449238</v>
      </c>
      <c r="CS46" s="659"/>
      <c r="CT46" s="659"/>
      <c r="CU46" s="659"/>
      <c r="CV46" s="659"/>
      <c r="CW46" s="659"/>
      <c r="CX46" s="659"/>
      <c r="CY46" s="660"/>
      <c r="CZ46" s="661">
        <v>8.3000000000000007</v>
      </c>
      <c r="DA46" s="662"/>
      <c r="DB46" s="662"/>
      <c r="DC46" s="663"/>
      <c r="DD46" s="664">
        <v>440053</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363</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364</v>
      </c>
      <c r="CG47" s="656"/>
      <c r="CH47" s="656"/>
      <c r="CI47" s="656"/>
      <c r="CJ47" s="656"/>
      <c r="CK47" s="656"/>
      <c r="CL47" s="656"/>
      <c r="CM47" s="656"/>
      <c r="CN47" s="656"/>
      <c r="CO47" s="656"/>
      <c r="CP47" s="656"/>
      <c r="CQ47" s="657"/>
      <c r="CR47" s="658" t="s">
        <v>129</v>
      </c>
      <c r="CS47" s="668"/>
      <c r="CT47" s="668"/>
      <c r="CU47" s="668"/>
      <c r="CV47" s="668"/>
      <c r="CW47" s="668"/>
      <c r="CX47" s="668"/>
      <c r="CY47" s="669"/>
      <c r="CZ47" s="661" t="s">
        <v>129</v>
      </c>
      <c r="DA47" s="670"/>
      <c r="DB47" s="670"/>
      <c r="DC47" s="671"/>
      <c r="DD47" s="664" t="s">
        <v>129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365</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366</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367</v>
      </c>
      <c r="CE49" s="636"/>
      <c r="CF49" s="636"/>
      <c r="CG49" s="636"/>
      <c r="CH49" s="636"/>
      <c r="CI49" s="636"/>
      <c r="CJ49" s="636"/>
      <c r="CK49" s="636"/>
      <c r="CL49" s="636"/>
      <c r="CM49" s="636"/>
      <c r="CN49" s="636"/>
      <c r="CO49" s="636"/>
      <c r="CP49" s="636"/>
      <c r="CQ49" s="637"/>
      <c r="CR49" s="638">
        <v>29562106</v>
      </c>
      <c r="CS49" s="639"/>
      <c r="CT49" s="639"/>
      <c r="CU49" s="639"/>
      <c r="CV49" s="639"/>
      <c r="CW49" s="639"/>
      <c r="CX49" s="639"/>
      <c r="CY49" s="640"/>
      <c r="CZ49" s="641">
        <v>100</v>
      </c>
      <c r="DA49" s="642"/>
      <c r="DB49" s="642"/>
      <c r="DC49" s="643"/>
      <c r="DD49" s="644">
        <v>18086839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390</v>
      </c>
      <c r="C7" s="782"/>
      <c r="D7" s="782"/>
      <c r="E7" s="782"/>
      <c r="F7" s="782"/>
      <c r="G7" s="782"/>
      <c r="H7" s="782"/>
      <c r="I7" s="782"/>
      <c r="J7" s="782"/>
      <c r="K7" s="782"/>
      <c r="L7" s="782"/>
      <c r="M7" s="782"/>
      <c r="N7" s="782"/>
      <c r="O7" s="782"/>
      <c r="P7" s="783"/>
      <c r="Q7" s="784">
        <v>30762</v>
      </c>
      <c r="R7" s="785"/>
      <c r="S7" s="785"/>
      <c r="T7" s="785"/>
      <c r="U7" s="785"/>
      <c r="V7" s="785">
        <v>29574</v>
      </c>
      <c r="W7" s="785"/>
      <c r="X7" s="785"/>
      <c r="Y7" s="785"/>
      <c r="Z7" s="785"/>
      <c r="AA7" s="785">
        <v>1188</v>
      </c>
      <c r="AB7" s="785"/>
      <c r="AC7" s="785"/>
      <c r="AD7" s="785"/>
      <c r="AE7" s="786"/>
      <c r="AF7" s="787">
        <v>1169</v>
      </c>
      <c r="AG7" s="788"/>
      <c r="AH7" s="788"/>
      <c r="AI7" s="788"/>
      <c r="AJ7" s="789"/>
      <c r="AK7" s="790" t="s">
        <v>588</v>
      </c>
      <c r="AL7" s="791"/>
      <c r="AM7" s="791"/>
      <c r="AN7" s="791"/>
      <c r="AO7" s="791"/>
      <c r="AP7" s="791">
        <v>23389</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598</v>
      </c>
      <c r="BT7" s="779"/>
      <c r="BU7" s="779"/>
      <c r="BV7" s="779"/>
      <c r="BW7" s="779"/>
      <c r="BX7" s="779"/>
      <c r="BY7" s="779"/>
      <c r="BZ7" s="779"/>
      <c r="CA7" s="779"/>
      <c r="CB7" s="779"/>
      <c r="CC7" s="779"/>
      <c r="CD7" s="779"/>
      <c r="CE7" s="779"/>
      <c r="CF7" s="779"/>
      <c r="CG7" s="794"/>
      <c r="CH7" s="775">
        <v>1</v>
      </c>
      <c r="CI7" s="776"/>
      <c r="CJ7" s="776"/>
      <c r="CK7" s="776"/>
      <c r="CL7" s="777"/>
      <c r="CM7" s="775">
        <v>87</v>
      </c>
      <c r="CN7" s="776"/>
      <c r="CO7" s="776"/>
      <c r="CP7" s="776"/>
      <c r="CQ7" s="777"/>
      <c r="CR7" s="775">
        <v>5</v>
      </c>
      <c r="CS7" s="776"/>
      <c r="CT7" s="776"/>
      <c r="CU7" s="776"/>
      <c r="CV7" s="777"/>
      <c r="CW7" s="775" t="s">
        <v>588</v>
      </c>
      <c r="CX7" s="776"/>
      <c r="CY7" s="776"/>
      <c r="CZ7" s="776"/>
      <c r="DA7" s="777"/>
      <c r="DB7" s="775" t="s">
        <v>588</v>
      </c>
      <c r="DC7" s="776"/>
      <c r="DD7" s="776"/>
      <c r="DE7" s="776"/>
      <c r="DF7" s="777"/>
      <c r="DG7" s="775">
        <v>327</v>
      </c>
      <c r="DH7" s="776"/>
      <c r="DI7" s="776"/>
      <c r="DJ7" s="776"/>
      <c r="DK7" s="777"/>
      <c r="DL7" s="775" t="s">
        <v>588</v>
      </c>
      <c r="DM7" s="776"/>
      <c r="DN7" s="776"/>
      <c r="DO7" s="776"/>
      <c r="DP7" s="777"/>
      <c r="DQ7" s="775" t="s">
        <v>588</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30750</v>
      </c>
      <c r="R23" s="825"/>
      <c r="S23" s="825"/>
      <c r="T23" s="825"/>
      <c r="U23" s="825"/>
      <c r="V23" s="825">
        <v>29562</v>
      </c>
      <c r="W23" s="825"/>
      <c r="X23" s="825"/>
      <c r="Y23" s="825"/>
      <c r="Z23" s="825"/>
      <c r="AA23" s="825">
        <v>1188</v>
      </c>
      <c r="AB23" s="825"/>
      <c r="AC23" s="825"/>
      <c r="AD23" s="825"/>
      <c r="AE23" s="826"/>
      <c r="AF23" s="827">
        <v>1169</v>
      </c>
      <c r="AG23" s="825"/>
      <c r="AH23" s="825"/>
      <c r="AI23" s="825"/>
      <c r="AJ23" s="828"/>
      <c r="AK23" s="829"/>
      <c r="AL23" s="830"/>
      <c r="AM23" s="830"/>
      <c r="AN23" s="830"/>
      <c r="AO23" s="830"/>
      <c r="AP23" s="825">
        <v>23389</v>
      </c>
      <c r="AQ23" s="825"/>
      <c r="AR23" s="825"/>
      <c r="AS23" s="825"/>
      <c r="AT23" s="825"/>
      <c r="AU23" s="841"/>
      <c r="AV23" s="841"/>
      <c r="AW23" s="841"/>
      <c r="AX23" s="841"/>
      <c r="AY23" s="842"/>
      <c r="AZ23" s="843" t="s">
        <v>130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373</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8056</v>
      </c>
      <c r="R28" s="855"/>
      <c r="S28" s="855"/>
      <c r="T28" s="855"/>
      <c r="U28" s="855"/>
      <c r="V28" s="855">
        <v>7911</v>
      </c>
      <c r="W28" s="855"/>
      <c r="X28" s="855"/>
      <c r="Y28" s="855"/>
      <c r="Z28" s="855"/>
      <c r="AA28" s="855">
        <v>145</v>
      </c>
      <c r="AB28" s="855"/>
      <c r="AC28" s="855"/>
      <c r="AD28" s="855"/>
      <c r="AE28" s="856"/>
      <c r="AF28" s="857">
        <v>145</v>
      </c>
      <c r="AG28" s="855"/>
      <c r="AH28" s="855"/>
      <c r="AI28" s="855"/>
      <c r="AJ28" s="858"/>
      <c r="AK28" s="859">
        <v>827</v>
      </c>
      <c r="AL28" s="860"/>
      <c r="AM28" s="860"/>
      <c r="AN28" s="860"/>
      <c r="AO28" s="860"/>
      <c r="AP28" s="861" t="s">
        <v>588</v>
      </c>
      <c r="AQ28" s="862"/>
      <c r="AR28" s="862"/>
      <c r="AS28" s="862"/>
      <c r="AT28" s="863"/>
      <c r="AU28" s="861" t="s">
        <v>515</v>
      </c>
      <c r="AV28" s="862"/>
      <c r="AW28" s="862"/>
      <c r="AX28" s="862"/>
      <c r="AY28" s="863"/>
      <c r="AZ28" s="864" t="s">
        <v>515</v>
      </c>
      <c r="BA28" s="865"/>
      <c r="BB28" s="865"/>
      <c r="BC28" s="865"/>
      <c r="BD28" s="866"/>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8</v>
      </c>
      <c r="R29" s="816"/>
      <c r="S29" s="816"/>
      <c r="T29" s="816"/>
      <c r="U29" s="816"/>
      <c r="V29" s="816">
        <v>8</v>
      </c>
      <c r="W29" s="816"/>
      <c r="X29" s="816"/>
      <c r="Y29" s="816"/>
      <c r="Z29" s="816"/>
      <c r="AA29" s="816" t="s">
        <v>588</v>
      </c>
      <c r="AB29" s="816"/>
      <c r="AC29" s="816"/>
      <c r="AD29" s="816"/>
      <c r="AE29" s="817"/>
      <c r="AF29" s="818" t="s">
        <v>406</v>
      </c>
      <c r="AG29" s="819"/>
      <c r="AH29" s="819"/>
      <c r="AI29" s="819"/>
      <c r="AJ29" s="820"/>
      <c r="AK29" s="869">
        <v>4</v>
      </c>
      <c r="AL29" s="875"/>
      <c r="AM29" s="875"/>
      <c r="AN29" s="875"/>
      <c r="AO29" s="875"/>
      <c r="AP29" s="867" t="s">
        <v>515</v>
      </c>
      <c r="AQ29" s="868"/>
      <c r="AR29" s="868"/>
      <c r="AS29" s="868"/>
      <c r="AT29" s="869"/>
      <c r="AU29" s="867" t="s">
        <v>515</v>
      </c>
      <c r="AV29" s="868"/>
      <c r="AW29" s="868"/>
      <c r="AX29" s="868"/>
      <c r="AY29" s="869"/>
      <c r="AZ29" s="870" t="s">
        <v>515</v>
      </c>
      <c r="BA29" s="871"/>
      <c r="BB29" s="871"/>
      <c r="BC29" s="871"/>
      <c r="BD29" s="872"/>
      <c r="BE29" s="873"/>
      <c r="BF29" s="873"/>
      <c r="BG29" s="873"/>
      <c r="BH29" s="873"/>
      <c r="BI29" s="874"/>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6581</v>
      </c>
      <c r="R30" s="816"/>
      <c r="S30" s="816"/>
      <c r="T30" s="816"/>
      <c r="U30" s="816"/>
      <c r="V30" s="816">
        <v>6517</v>
      </c>
      <c r="W30" s="816"/>
      <c r="X30" s="816"/>
      <c r="Y30" s="816"/>
      <c r="Z30" s="816"/>
      <c r="AA30" s="816">
        <v>64</v>
      </c>
      <c r="AB30" s="816"/>
      <c r="AC30" s="816"/>
      <c r="AD30" s="816"/>
      <c r="AE30" s="817"/>
      <c r="AF30" s="818">
        <v>64</v>
      </c>
      <c r="AG30" s="819"/>
      <c r="AH30" s="819"/>
      <c r="AI30" s="819"/>
      <c r="AJ30" s="820"/>
      <c r="AK30" s="869">
        <v>1019</v>
      </c>
      <c r="AL30" s="875"/>
      <c r="AM30" s="875"/>
      <c r="AN30" s="875"/>
      <c r="AO30" s="875"/>
      <c r="AP30" s="867" t="s">
        <v>515</v>
      </c>
      <c r="AQ30" s="868"/>
      <c r="AR30" s="868"/>
      <c r="AS30" s="868"/>
      <c r="AT30" s="869"/>
      <c r="AU30" s="867" t="s">
        <v>515</v>
      </c>
      <c r="AV30" s="868"/>
      <c r="AW30" s="868"/>
      <c r="AX30" s="868"/>
      <c r="AY30" s="869"/>
      <c r="AZ30" s="870" t="s">
        <v>515</v>
      </c>
      <c r="BA30" s="871"/>
      <c r="BB30" s="871"/>
      <c r="BC30" s="871"/>
      <c r="BD30" s="872"/>
      <c r="BE30" s="873"/>
      <c r="BF30" s="873"/>
      <c r="BG30" s="873"/>
      <c r="BH30" s="873"/>
      <c r="BI30" s="874"/>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1131</v>
      </c>
      <c r="R31" s="816"/>
      <c r="S31" s="816"/>
      <c r="T31" s="816"/>
      <c r="U31" s="816"/>
      <c r="V31" s="816">
        <v>1095</v>
      </c>
      <c r="W31" s="816"/>
      <c r="X31" s="816"/>
      <c r="Y31" s="816"/>
      <c r="Z31" s="816"/>
      <c r="AA31" s="816">
        <v>36</v>
      </c>
      <c r="AB31" s="816"/>
      <c r="AC31" s="816"/>
      <c r="AD31" s="816"/>
      <c r="AE31" s="817"/>
      <c r="AF31" s="818">
        <v>36</v>
      </c>
      <c r="AG31" s="819"/>
      <c r="AH31" s="819"/>
      <c r="AI31" s="819"/>
      <c r="AJ31" s="820"/>
      <c r="AK31" s="869">
        <v>241</v>
      </c>
      <c r="AL31" s="875"/>
      <c r="AM31" s="875"/>
      <c r="AN31" s="875"/>
      <c r="AO31" s="875"/>
      <c r="AP31" s="867" t="s">
        <v>515</v>
      </c>
      <c r="AQ31" s="868"/>
      <c r="AR31" s="868"/>
      <c r="AS31" s="868"/>
      <c r="AT31" s="869"/>
      <c r="AU31" s="867" t="s">
        <v>515</v>
      </c>
      <c r="AV31" s="868"/>
      <c r="AW31" s="868"/>
      <c r="AX31" s="868"/>
      <c r="AY31" s="869"/>
      <c r="AZ31" s="870" t="s">
        <v>515</v>
      </c>
      <c r="BA31" s="871"/>
      <c r="BB31" s="871"/>
      <c r="BC31" s="871"/>
      <c r="BD31" s="872"/>
      <c r="BE31" s="873"/>
      <c r="BF31" s="873"/>
      <c r="BG31" s="873"/>
      <c r="BH31" s="873"/>
      <c r="BI31" s="874"/>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1400</v>
      </c>
      <c r="R32" s="816"/>
      <c r="S32" s="816"/>
      <c r="T32" s="816"/>
      <c r="U32" s="816"/>
      <c r="V32" s="816">
        <v>1175</v>
      </c>
      <c r="W32" s="816"/>
      <c r="X32" s="816"/>
      <c r="Y32" s="816"/>
      <c r="Z32" s="816"/>
      <c r="AA32" s="816">
        <v>225</v>
      </c>
      <c r="AB32" s="816"/>
      <c r="AC32" s="816"/>
      <c r="AD32" s="816"/>
      <c r="AE32" s="817"/>
      <c r="AF32" s="818">
        <v>2656</v>
      </c>
      <c r="AG32" s="819"/>
      <c r="AH32" s="819"/>
      <c r="AI32" s="819"/>
      <c r="AJ32" s="820"/>
      <c r="AK32" s="869">
        <v>8</v>
      </c>
      <c r="AL32" s="875"/>
      <c r="AM32" s="875"/>
      <c r="AN32" s="875"/>
      <c r="AO32" s="875"/>
      <c r="AP32" s="875">
        <v>2080</v>
      </c>
      <c r="AQ32" s="875"/>
      <c r="AR32" s="875"/>
      <c r="AS32" s="875"/>
      <c r="AT32" s="875"/>
      <c r="AU32" s="875">
        <v>2</v>
      </c>
      <c r="AV32" s="875"/>
      <c r="AW32" s="875"/>
      <c r="AX32" s="875"/>
      <c r="AY32" s="875"/>
      <c r="AZ32" s="876" t="s">
        <v>588</v>
      </c>
      <c r="BA32" s="876"/>
      <c r="BB32" s="876"/>
      <c r="BC32" s="876"/>
      <c r="BD32" s="876"/>
      <c r="BE32" s="873" t="s">
        <v>410</v>
      </c>
      <c r="BF32" s="873"/>
      <c r="BG32" s="873"/>
      <c r="BH32" s="873"/>
      <c r="BI32" s="874"/>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411</v>
      </c>
      <c r="C33" s="813"/>
      <c r="D33" s="813"/>
      <c r="E33" s="813"/>
      <c r="F33" s="813"/>
      <c r="G33" s="813"/>
      <c r="H33" s="813"/>
      <c r="I33" s="813"/>
      <c r="J33" s="813"/>
      <c r="K33" s="813"/>
      <c r="L33" s="813"/>
      <c r="M33" s="813"/>
      <c r="N33" s="813"/>
      <c r="O33" s="813"/>
      <c r="P33" s="814"/>
      <c r="Q33" s="815">
        <v>6968</v>
      </c>
      <c r="R33" s="816"/>
      <c r="S33" s="816"/>
      <c r="T33" s="816"/>
      <c r="U33" s="816"/>
      <c r="V33" s="816">
        <v>4861</v>
      </c>
      <c r="W33" s="816"/>
      <c r="X33" s="816"/>
      <c r="Y33" s="816"/>
      <c r="Z33" s="816"/>
      <c r="AA33" s="816">
        <v>2107</v>
      </c>
      <c r="AB33" s="816"/>
      <c r="AC33" s="816"/>
      <c r="AD33" s="816"/>
      <c r="AE33" s="817"/>
      <c r="AF33" s="818">
        <v>2288</v>
      </c>
      <c r="AG33" s="819"/>
      <c r="AH33" s="819"/>
      <c r="AI33" s="819"/>
      <c r="AJ33" s="820"/>
      <c r="AK33" s="869">
        <v>518</v>
      </c>
      <c r="AL33" s="875"/>
      <c r="AM33" s="875"/>
      <c r="AN33" s="875"/>
      <c r="AO33" s="875"/>
      <c r="AP33" s="875">
        <v>3532</v>
      </c>
      <c r="AQ33" s="875"/>
      <c r="AR33" s="875"/>
      <c r="AS33" s="875"/>
      <c r="AT33" s="875"/>
      <c r="AU33" s="875">
        <v>2094</v>
      </c>
      <c r="AV33" s="875"/>
      <c r="AW33" s="875"/>
      <c r="AX33" s="875"/>
      <c r="AY33" s="875"/>
      <c r="AZ33" s="876" t="s">
        <v>588</v>
      </c>
      <c r="BA33" s="876"/>
      <c r="BB33" s="876"/>
      <c r="BC33" s="876"/>
      <c r="BD33" s="876"/>
      <c r="BE33" s="873" t="s">
        <v>410</v>
      </c>
      <c r="BF33" s="873"/>
      <c r="BG33" s="873"/>
      <c r="BH33" s="873"/>
      <c r="BI33" s="874"/>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412</v>
      </c>
      <c r="C34" s="813"/>
      <c r="D34" s="813"/>
      <c r="E34" s="813"/>
      <c r="F34" s="813"/>
      <c r="G34" s="813"/>
      <c r="H34" s="813"/>
      <c r="I34" s="813"/>
      <c r="J34" s="813"/>
      <c r="K34" s="813"/>
      <c r="L34" s="813"/>
      <c r="M34" s="813"/>
      <c r="N34" s="813"/>
      <c r="O34" s="813"/>
      <c r="P34" s="814"/>
      <c r="Q34" s="815">
        <v>2154</v>
      </c>
      <c r="R34" s="816"/>
      <c r="S34" s="816"/>
      <c r="T34" s="816"/>
      <c r="U34" s="816"/>
      <c r="V34" s="816">
        <v>2040</v>
      </c>
      <c r="W34" s="816"/>
      <c r="X34" s="816"/>
      <c r="Y34" s="816"/>
      <c r="Z34" s="816"/>
      <c r="AA34" s="816">
        <v>114</v>
      </c>
      <c r="AB34" s="816"/>
      <c r="AC34" s="816"/>
      <c r="AD34" s="816"/>
      <c r="AE34" s="817"/>
      <c r="AF34" s="818">
        <v>81</v>
      </c>
      <c r="AG34" s="819"/>
      <c r="AH34" s="819"/>
      <c r="AI34" s="819"/>
      <c r="AJ34" s="820"/>
      <c r="AK34" s="869">
        <v>873</v>
      </c>
      <c r="AL34" s="875"/>
      <c r="AM34" s="875"/>
      <c r="AN34" s="875"/>
      <c r="AO34" s="875"/>
      <c r="AP34" s="875">
        <v>15520</v>
      </c>
      <c r="AQ34" s="875"/>
      <c r="AR34" s="875"/>
      <c r="AS34" s="875"/>
      <c r="AT34" s="875"/>
      <c r="AU34" s="875">
        <v>8210</v>
      </c>
      <c r="AV34" s="875"/>
      <c r="AW34" s="875"/>
      <c r="AX34" s="875"/>
      <c r="AY34" s="875"/>
      <c r="AZ34" s="876" t="s">
        <v>588</v>
      </c>
      <c r="BA34" s="876"/>
      <c r="BB34" s="876"/>
      <c r="BC34" s="876"/>
      <c r="BD34" s="876"/>
      <c r="BE34" s="873" t="s">
        <v>413</v>
      </c>
      <c r="BF34" s="873"/>
      <c r="BG34" s="873"/>
      <c r="BH34" s="873"/>
      <c r="BI34" s="874"/>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9"/>
      <c r="AL35" s="875"/>
      <c r="AM35" s="875"/>
      <c r="AN35" s="875"/>
      <c r="AO35" s="875"/>
      <c r="AP35" s="875"/>
      <c r="AQ35" s="875"/>
      <c r="AR35" s="875"/>
      <c r="AS35" s="875"/>
      <c r="AT35" s="875"/>
      <c r="AU35" s="875"/>
      <c r="AV35" s="875"/>
      <c r="AW35" s="875"/>
      <c r="AX35" s="875"/>
      <c r="AY35" s="875"/>
      <c r="AZ35" s="876"/>
      <c r="BA35" s="876"/>
      <c r="BB35" s="876"/>
      <c r="BC35" s="876"/>
      <c r="BD35" s="876"/>
      <c r="BE35" s="873"/>
      <c r="BF35" s="873"/>
      <c r="BG35" s="873"/>
      <c r="BH35" s="873"/>
      <c r="BI35" s="874"/>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9"/>
      <c r="AL36" s="875"/>
      <c r="AM36" s="875"/>
      <c r="AN36" s="875"/>
      <c r="AO36" s="875"/>
      <c r="AP36" s="875"/>
      <c r="AQ36" s="875"/>
      <c r="AR36" s="875"/>
      <c r="AS36" s="875"/>
      <c r="AT36" s="875"/>
      <c r="AU36" s="875"/>
      <c r="AV36" s="875"/>
      <c r="AW36" s="875"/>
      <c r="AX36" s="875"/>
      <c r="AY36" s="875"/>
      <c r="AZ36" s="876"/>
      <c r="BA36" s="876"/>
      <c r="BB36" s="876"/>
      <c r="BC36" s="876"/>
      <c r="BD36" s="876"/>
      <c r="BE36" s="873"/>
      <c r="BF36" s="873"/>
      <c r="BG36" s="873"/>
      <c r="BH36" s="873"/>
      <c r="BI36" s="874"/>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9"/>
      <c r="AL37" s="875"/>
      <c r="AM37" s="875"/>
      <c r="AN37" s="875"/>
      <c r="AO37" s="875"/>
      <c r="AP37" s="875"/>
      <c r="AQ37" s="875"/>
      <c r="AR37" s="875"/>
      <c r="AS37" s="875"/>
      <c r="AT37" s="875"/>
      <c r="AU37" s="875"/>
      <c r="AV37" s="875"/>
      <c r="AW37" s="875"/>
      <c r="AX37" s="875"/>
      <c r="AY37" s="875"/>
      <c r="AZ37" s="876"/>
      <c r="BA37" s="876"/>
      <c r="BB37" s="876"/>
      <c r="BC37" s="876"/>
      <c r="BD37" s="876"/>
      <c r="BE37" s="873"/>
      <c r="BF37" s="873"/>
      <c r="BG37" s="873"/>
      <c r="BH37" s="873"/>
      <c r="BI37" s="874"/>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9"/>
      <c r="AL38" s="875"/>
      <c r="AM38" s="875"/>
      <c r="AN38" s="875"/>
      <c r="AO38" s="875"/>
      <c r="AP38" s="875"/>
      <c r="AQ38" s="875"/>
      <c r="AR38" s="875"/>
      <c r="AS38" s="875"/>
      <c r="AT38" s="875"/>
      <c r="AU38" s="875"/>
      <c r="AV38" s="875"/>
      <c r="AW38" s="875"/>
      <c r="AX38" s="875"/>
      <c r="AY38" s="875"/>
      <c r="AZ38" s="876"/>
      <c r="BA38" s="876"/>
      <c r="BB38" s="876"/>
      <c r="BC38" s="876"/>
      <c r="BD38" s="876"/>
      <c r="BE38" s="873"/>
      <c r="BF38" s="873"/>
      <c r="BG38" s="873"/>
      <c r="BH38" s="873"/>
      <c r="BI38" s="874"/>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9"/>
      <c r="AL39" s="875"/>
      <c r="AM39" s="875"/>
      <c r="AN39" s="875"/>
      <c r="AO39" s="875"/>
      <c r="AP39" s="875"/>
      <c r="AQ39" s="875"/>
      <c r="AR39" s="875"/>
      <c r="AS39" s="875"/>
      <c r="AT39" s="875"/>
      <c r="AU39" s="875"/>
      <c r="AV39" s="875"/>
      <c r="AW39" s="875"/>
      <c r="AX39" s="875"/>
      <c r="AY39" s="875"/>
      <c r="AZ39" s="876"/>
      <c r="BA39" s="876"/>
      <c r="BB39" s="876"/>
      <c r="BC39" s="876"/>
      <c r="BD39" s="876"/>
      <c r="BE39" s="873"/>
      <c r="BF39" s="873"/>
      <c r="BG39" s="873"/>
      <c r="BH39" s="873"/>
      <c r="BI39" s="874"/>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9"/>
      <c r="AL40" s="875"/>
      <c r="AM40" s="875"/>
      <c r="AN40" s="875"/>
      <c r="AO40" s="875"/>
      <c r="AP40" s="875"/>
      <c r="AQ40" s="875"/>
      <c r="AR40" s="875"/>
      <c r="AS40" s="875"/>
      <c r="AT40" s="875"/>
      <c r="AU40" s="875"/>
      <c r="AV40" s="875"/>
      <c r="AW40" s="875"/>
      <c r="AX40" s="875"/>
      <c r="AY40" s="875"/>
      <c r="AZ40" s="876"/>
      <c r="BA40" s="876"/>
      <c r="BB40" s="876"/>
      <c r="BC40" s="876"/>
      <c r="BD40" s="876"/>
      <c r="BE40" s="873"/>
      <c r="BF40" s="873"/>
      <c r="BG40" s="873"/>
      <c r="BH40" s="873"/>
      <c r="BI40" s="874"/>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9"/>
      <c r="AL41" s="875"/>
      <c r="AM41" s="875"/>
      <c r="AN41" s="875"/>
      <c r="AO41" s="875"/>
      <c r="AP41" s="875"/>
      <c r="AQ41" s="875"/>
      <c r="AR41" s="875"/>
      <c r="AS41" s="875"/>
      <c r="AT41" s="875"/>
      <c r="AU41" s="875"/>
      <c r="AV41" s="875"/>
      <c r="AW41" s="875"/>
      <c r="AX41" s="875"/>
      <c r="AY41" s="875"/>
      <c r="AZ41" s="876"/>
      <c r="BA41" s="876"/>
      <c r="BB41" s="876"/>
      <c r="BC41" s="876"/>
      <c r="BD41" s="876"/>
      <c r="BE41" s="873"/>
      <c r="BF41" s="873"/>
      <c r="BG41" s="873"/>
      <c r="BH41" s="873"/>
      <c r="BI41" s="874"/>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9"/>
      <c r="AL42" s="875"/>
      <c r="AM42" s="875"/>
      <c r="AN42" s="875"/>
      <c r="AO42" s="875"/>
      <c r="AP42" s="875"/>
      <c r="AQ42" s="875"/>
      <c r="AR42" s="875"/>
      <c r="AS42" s="875"/>
      <c r="AT42" s="875"/>
      <c r="AU42" s="875"/>
      <c r="AV42" s="875"/>
      <c r="AW42" s="875"/>
      <c r="AX42" s="875"/>
      <c r="AY42" s="875"/>
      <c r="AZ42" s="876"/>
      <c r="BA42" s="876"/>
      <c r="BB42" s="876"/>
      <c r="BC42" s="876"/>
      <c r="BD42" s="876"/>
      <c r="BE42" s="873"/>
      <c r="BF42" s="873"/>
      <c r="BG42" s="873"/>
      <c r="BH42" s="873"/>
      <c r="BI42" s="874"/>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9"/>
      <c r="AL43" s="875"/>
      <c r="AM43" s="875"/>
      <c r="AN43" s="875"/>
      <c r="AO43" s="875"/>
      <c r="AP43" s="875"/>
      <c r="AQ43" s="875"/>
      <c r="AR43" s="875"/>
      <c r="AS43" s="875"/>
      <c r="AT43" s="875"/>
      <c r="AU43" s="875"/>
      <c r="AV43" s="875"/>
      <c r="AW43" s="875"/>
      <c r="AX43" s="875"/>
      <c r="AY43" s="875"/>
      <c r="AZ43" s="876"/>
      <c r="BA43" s="876"/>
      <c r="BB43" s="876"/>
      <c r="BC43" s="876"/>
      <c r="BD43" s="876"/>
      <c r="BE43" s="873"/>
      <c r="BF43" s="873"/>
      <c r="BG43" s="873"/>
      <c r="BH43" s="873"/>
      <c r="BI43" s="874"/>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9"/>
      <c r="AL44" s="875"/>
      <c r="AM44" s="875"/>
      <c r="AN44" s="875"/>
      <c r="AO44" s="875"/>
      <c r="AP44" s="875"/>
      <c r="AQ44" s="875"/>
      <c r="AR44" s="875"/>
      <c r="AS44" s="875"/>
      <c r="AT44" s="875"/>
      <c r="AU44" s="875"/>
      <c r="AV44" s="875"/>
      <c r="AW44" s="875"/>
      <c r="AX44" s="875"/>
      <c r="AY44" s="875"/>
      <c r="AZ44" s="876"/>
      <c r="BA44" s="876"/>
      <c r="BB44" s="876"/>
      <c r="BC44" s="876"/>
      <c r="BD44" s="876"/>
      <c r="BE44" s="873"/>
      <c r="BF44" s="873"/>
      <c r="BG44" s="873"/>
      <c r="BH44" s="873"/>
      <c r="BI44" s="874"/>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9"/>
      <c r="AL45" s="875"/>
      <c r="AM45" s="875"/>
      <c r="AN45" s="875"/>
      <c r="AO45" s="875"/>
      <c r="AP45" s="875"/>
      <c r="AQ45" s="875"/>
      <c r="AR45" s="875"/>
      <c r="AS45" s="875"/>
      <c r="AT45" s="875"/>
      <c r="AU45" s="875"/>
      <c r="AV45" s="875"/>
      <c r="AW45" s="875"/>
      <c r="AX45" s="875"/>
      <c r="AY45" s="875"/>
      <c r="AZ45" s="876"/>
      <c r="BA45" s="876"/>
      <c r="BB45" s="876"/>
      <c r="BC45" s="876"/>
      <c r="BD45" s="876"/>
      <c r="BE45" s="873"/>
      <c r="BF45" s="873"/>
      <c r="BG45" s="873"/>
      <c r="BH45" s="873"/>
      <c r="BI45" s="874"/>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9"/>
      <c r="AL46" s="875"/>
      <c r="AM46" s="875"/>
      <c r="AN46" s="875"/>
      <c r="AO46" s="875"/>
      <c r="AP46" s="875"/>
      <c r="AQ46" s="875"/>
      <c r="AR46" s="875"/>
      <c r="AS46" s="875"/>
      <c r="AT46" s="875"/>
      <c r="AU46" s="875"/>
      <c r="AV46" s="875"/>
      <c r="AW46" s="875"/>
      <c r="AX46" s="875"/>
      <c r="AY46" s="875"/>
      <c r="AZ46" s="876"/>
      <c r="BA46" s="876"/>
      <c r="BB46" s="876"/>
      <c r="BC46" s="876"/>
      <c r="BD46" s="876"/>
      <c r="BE46" s="873"/>
      <c r="BF46" s="873"/>
      <c r="BG46" s="873"/>
      <c r="BH46" s="873"/>
      <c r="BI46" s="874"/>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9"/>
      <c r="AL47" s="875"/>
      <c r="AM47" s="875"/>
      <c r="AN47" s="875"/>
      <c r="AO47" s="875"/>
      <c r="AP47" s="875"/>
      <c r="AQ47" s="875"/>
      <c r="AR47" s="875"/>
      <c r="AS47" s="875"/>
      <c r="AT47" s="875"/>
      <c r="AU47" s="875"/>
      <c r="AV47" s="875"/>
      <c r="AW47" s="875"/>
      <c r="AX47" s="875"/>
      <c r="AY47" s="875"/>
      <c r="AZ47" s="876"/>
      <c r="BA47" s="876"/>
      <c r="BB47" s="876"/>
      <c r="BC47" s="876"/>
      <c r="BD47" s="876"/>
      <c r="BE47" s="873"/>
      <c r="BF47" s="873"/>
      <c r="BG47" s="873"/>
      <c r="BH47" s="873"/>
      <c r="BI47" s="874"/>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9"/>
      <c r="AL48" s="875"/>
      <c r="AM48" s="875"/>
      <c r="AN48" s="875"/>
      <c r="AO48" s="875"/>
      <c r="AP48" s="875"/>
      <c r="AQ48" s="875"/>
      <c r="AR48" s="875"/>
      <c r="AS48" s="875"/>
      <c r="AT48" s="875"/>
      <c r="AU48" s="875"/>
      <c r="AV48" s="875"/>
      <c r="AW48" s="875"/>
      <c r="AX48" s="875"/>
      <c r="AY48" s="875"/>
      <c r="AZ48" s="876"/>
      <c r="BA48" s="876"/>
      <c r="BB48" s="876"/>
      <c r="BC48" s="876"/>
      <c r="BD48" s="876"/>
      <c r="BE48" s="873"/>
      <c r="BF48" s="873"/>
      <c r="BG48" s="873"/>
      <c r="BH48" s="873"/>
      <c r="BI48" s="874"/>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9"/>
      <c r="AL49" s="875"/>
      <c r="AM49" s="875"/>
      <c r="AN49" s="875"/>
      <c r="AO49" s="875"/>
      <c r="AP49" s="875"/>
      <c r="AQ49" s="875"/>
      <c r="AR49" s="875"/>
      <c r="AS49" s="875"/>
      <c r="AT49" s="875"/>
      <c r="AU49" s="875"/>
      <c r="AV49" s="875"/>
      <c r="AW49" s="875"/>
      <c r="AX49" s="875"/>
      <c r="AY49" s="875"/>
      <c r="AZ49" s="876"/>
      <c r="BA49" s="876"/>
      <c r="BB49" s="876"/>
      <c r="BC49" s="876"/>
      <c r="BD49" s="876"/>
      <c r="BE49" s="873"/>
      <c r="BF49" s="873"/>
      <c r="BG49" s="873"/>
      <c r="BH49" s="873"/>
      <c r="BI49" s="874"/>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77"/>
      <c r="R50" s="878"/>
      <c r="S50" s="878"/>
      <c r="T50" s="878"/>
      <c r="U50" s="878"/>
      <c r="V50" s="878"/>
      <c r="W50" s="878"/>
      <c r="X50" s="878"/>
      <c r="Y50" s="878"/>
      <c r="Z50" s="878"/>
      <c r="AA50" s="878"/>
      <c r="AB50" s="878"/>
      <c r="AC50" s="878"/>
      <c r="AD50" s="878"/>
      <c r="AE50" s="879"/>
      <c r="AF50" s="818"/>
      <c r="AG50" s="819"/>
      <c r="AH50" s="819"/>
      <c r="AI50" s="819"/>
      <c r="AJ50" s="820"/>
      <c r="AK50" s="881"/>
      <c r="AL50" s="878"/>
      <c r="AM50" s="878"/>
      <c r="AN50" s="878"/>
      <c r="AO50" s="878"/>
      <c r="AP50" s="878"/>
      <c r="AQ50" s="878"/>
      <c r="AR50" s="878"/>
      <c r="AS50" s="878"/>
      <c r="AT50" s="878"/>
      <c r="AU50" s="878"/>
      <c r="AV50" s="878"/>
      <c r="AW50" s="878"/>
      <c r="AX50" s="878"/>
      <c r="AY50" s="878"/>
      <c r="AZ50" s="880"/>
      <c r="BA50" s="880"/>
      <c r="BB50" s="880"/>
      <c r="BC50" s="880"/>
      <c r="BD50" s="880"/>
      <c r="BE50" s="873"/>
      <c r="BF50" s="873"/>
      <c r="BG50" s="873"/>
      <c r="BH50" s="873"/>
      <c r="BI50" s="874"/>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77"/>
      <c r="R51" s="878"/>
      <c r="S51" s="878"/>
      <c r="T51" s="878"/>
      <c r="U51" s="878"/>
      <c r="V51" s="878"/>
      <c r="W51" s="878"/>
      <c r="X51" s="878"/>
      <c r="Y51" s="878"/>
      <c r="Z51" s="878"/>
      <c r="AA51" s="878"/>
      <c r="AB51" s="878"/>
      <c r="AC51" s="878"/>
      <c r="AD51" s="878"/>
      <c r="AE51" s="879"/>
      <c r="AF51" s="818"/>
      <c r="AG51" s="819"/>
      <c r="AH51" s="819"/>
      <c r="AI51" s="819"/>
      <c r="AJ51" s="820"/>
      <c r="AK51" s="881"/>
      <c r="AL51" s="878"/>
      <c r="AM51" s="878"/>
      <c r="AN51" s="878"/>
      <c r="AO51" s="878"/>
      <c r="AP51" s="878"/>
      <c r="AQ51" s="878"/>
      <c r="AR51" s="878"/>
      <c r="AS51" s="878"/>
      <c r="AT51" s="878"/>
      <c r="AU51" s="878"/>
      <c r="AV51" s="878"/>
      <c r="AW51" s="878"/>
      <c r="AX51" s="878"/>
      <c r="AY51" s="878"/>
      <c r="AZ51" s="880"/>
      <c r="BA51" s="880"/>
      <c r="BB51" s="880"/>
      <c r="BC51" s="880"/>
      <c r="BD51" s="880"/>
      <c r="BE51" s="873"/>
      <c r="BF51" s="873"/>
      <c r="BG51" s="873"/>
      <c r="BH51" s="873"/>
      <c r="BI51" s="874"/>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77"/>
      <c r="R52" s="878"/>
      <c r="S52" s="878"/>
      <c r="T52" s="878"/>
      <c r="U52" s="878"/>
      <c r="V52" s="878"/>
      <c r="W52" s="878"/>
      <c r="X52" s="878"/>
      <c r="Y52" s="878"/>
      <c r="Z52" s="878"/>
      <c r="AA52" s="878"/>
      <c r="AB52" s="878"/>
      <c r="AC52" s="878"/>
      <c r="AD52" s="878"/>
      <c r="AE52" s="879"/>
      <c r="AF52" s="818"/>
      <c r="AG52" s="819"/>
      <c r="AH52" s="819"/>
      <c r="AI52" s="819"/>
      <c r="AJ52" s="820"/>
      <c r="AK52" s="881"/>
      <c r="AL52" s="878"/>
      <c r="AM52" s="878"/>
      <c r="AN52" s="878"/>
      <c r="AO52" s="878"/>
      <c r="AP52" s="878"/>
      <c r="AQ52" s="878"/>
      <c r="AR52" s="878"/>
      <c r="AS52" s="878"/>
      <c r="AT52" s="878"/>
      <c r="AU52" s="878"/>
      <c r="AV52" s="878"/>
      <c r="AW52" s="878"/>
      <c r="AX52" s="878"/>
      <c r="AY52" s="878"/>
      <c r="AZ52" s="880"/>
      <c r="BA52" s="880"/>
      <c r="BB52" s="880"/>
      <c r="BC52" s="880"/>
      <c r="BD52" s="880"/>
      <c r="BE52" s="873"/>
      <c r="BF52" s="873"/>
      <c r="BG52" s="873"/>
      <c r="BH52" s="873"/>
      <c r="BI52" s="874"/>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77"/>
      <c r="R53" s="878"/>
      <c r="S53" s="878"/>
      <c r="T53" s="878"/>
      <c r="U53" s="878"/>
      <c r="V53" s="878"/>
      <c r="W53" s="878"/>
      <c r="X53" s="878"/>
      <c r="Y53" s="878"/>
      <c r="Z53" s="878"/>
      <c r="AA53" s="878"/>
      <c r="AB53" s="878"/>
      <c r="AC53" s="878"/>
      <c r="AD53" s="878"/>
      <c r="AE53" s="879"/>
      <c r="AF53" s="818"/>
      <c r="AG53" s="819"/>
      <c r="AH53" s="819"/>
      <c r="AI53" s="819"/>
      <c r="AJ53" s="820"/>
      <c r="AK53" s="881"/>
      <c r="AL53" s="878"/>
      <c r="AM53" s="878"/>
      <c r="AN53" s="878"/>
      <c r="AO53" s="878"/>
      <c r="AP53" s="878"/>
      <c r="AQ53" s="878"/>
      <c r="AR53" s="878"/>
      <c r="AS53" s="878"/>
      <c r="AT53" s="878"/>
      <c r="AU53" s="878"/>
      <c r="AV53" s="878"/>
      <c r="AW53" s="878"/>
      <c r="AX53" s="878"/>
      <c r="AY53" s="878"/>
      <c r="AZ53" s="880"/>
      <c r="BA53" s="880"/>
      <c r="BB53" s="880"/>
      <c r="BC53" s="880"/>
      <c r="BD53" s="880"/>
      <c r="BE53" s="873"/>
      <c r="BF53" s="873"/>
      <c r="BG53" s="873"/>
      <c r="BH53" s="873"/>
      <c r="BI53" s="874"/>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77"/>
      <c r="R54" s="878"/>
      <c r="S54" s="878"/>
      <c r="T54" s="878"/>
      <c r="U54" s="878"/>
      <c r="V54" s="878"/>
      <c r="W54" s="878"/>
      <c r="X54" s="878"/>
      <c r="Y54" s="878"/>
      <c r="Z54" s="878"/>
      <c r="AA54" s="878"/>
      <c r="AB54" s="878"/>
      <c r="AC54" s="878"/>
      <c r="AD54" s="878"/>
      <c r="AE54" s="879"/>
      <c r="AF54" s="818"/>
      <c r="AG54" s="819"/>
      <c r="AH54" s="819"/>
      <c r="AI54" s="819"/>
      <c r="AJ54" s="820"/>
      <c r="AK54" s="881"/>
      <c r="AL54" s="878"/>
      <c r="AM54" s="878"/>
      <c r="AN54" s="878"/>
      <c r="AO54" s="878"/>
      <c r="AP54" s="878"/>
      <c r="AQ54" s="878"/>
      <c r="AR54" s="878"/>
      <c r="AS54" s="878"/>
      <c r="AT54" s="878"/>
      <c r="AU54" s="878"/>
      <c r="AV54" s="878"/>
      <c r="AW54" s="878"/>
      <c r="AX54" s="878"/>
      <c r="AY54" s="878"/>
      <c r="AZ54" s="880"/>
      <c r="BA54" s="880"/>
      <c r="BB54" s="880"/>
      <c r="BC54" s="880"/>
      <c r="BD54" s="880"/>
      <c r="BE54" s="873"/>
      <c r="BF54" s="873"/>
      <c r="BG54" s="873"/>
      <c r="BH54" s="873"/>
      <c r="BI54" s="874"/>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77"/>
      <c r="R55" s="878"/>
      <c r="S55" s="878"/>
      <c r="T55" s="878"/>
      <c r="U55" s="878"/>
      <c r="V55" s="878"/>
      <c r="W55" s="878"/>
      <c r="X55" s="878"/>
      <c r="Y55" s="878"/>
      <c r="Z55" s="878"/>
      <c r="AA55" s="878"/>
      <c r="AB55" s="878"/>
      <c r="AC55" s="878"/>
      <c r="AD55" s="878"/>
      <c r="AE55" s="879"/>
      <c r="AF55" s="818"/>
      <c r="AG55" s="819"/>
      <c r="AH55" s="819"/>
      <c r="AI55" s="819"/>
      <c r="AJ55" s="820"/>
      <c r="AK55" s="881"/>
      <c r="AL55" s="878"/>
      <c r="AM55" s="878"/>
      <c r="AN55" s="878"/>
      <c r="AO55" s="878"/>
      <c r="AP55" s="878"/>
      <c r="AQ55" s="878"/>
      <c r="AR55" s="878"/>
      <c r="AS55" s="878"/>
      <c r="AT55" s="878"/>
      <c r="AU55" s="878"/>
      <c r="AV55" s="878"/>
      <c r="AW55" s="878"/>
      <c r="AX55" s="878"/>
      <c r="AY55" s="878"/>
      <c r="AZ55" s="880"/>
      <c r="BA55" s="880"/>
      <c r="BB55" s="880"/>
      <c r="BC55" s="880"/>
      <c r="BD55" s="880"/>
      <c r="BE55" s="873"/>
      <c r="BF55" s="873"/>
      <c r="BG55" s="873"/>
      <c r="BH55" s="873"/>
      <c r="BI55" s="874"/>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77"/>
      <c r="R56" s="878"/>
      <c r="S56" s="878"/>
      <c r="T56" s="878"/>
      <c r="U56" s="878"/>
      <c r="V56" s="878"/>
      <c r="W56" s="878"/>
      <c r="X56" s="878"/>
      <c r="Y56" s="878"/>
      <c r="Z56" s="878"/>
      <c r="AA56" s="878"/>
      <c r="AB56" s="878"/>
      <c r="AC56" s="878"/>
      <c r="AD56" s="878"/>
      <c r="AE56" s="879"/>
      <c r="AF56" s="818"/>
      <c r="AG56" s="819"/>
      <c r="AH56" s="819"/>
      <c r="AI56" s="819"/>
      <c r="AJ56" s="820"/>
      <c r="AK56" s="881"/>
      <c r="AL56" s="878"/>
      <c r="AM56" s="878"/>
      <c r="AN56" s="878"/>
      <c r="AO56" s="878"/>
      <c r="AP56" s="878"/>
      <c r="AQ56" s="878"/>
      <c r="AR56" s="878"/>
      <c r="AS56" s="878"/>
      <c r="AT56" s="878"/>
      <c r="AU56" s="878"/>
      <c r="AV56" s="878"/>
      <c r="AW56" s="878"/>
      <c r="AX56" s="878"/>
      <c r="AY56" s="878"/>
      <c r="AZ56" s="880"/>
      <c r="BA56" s="880"/>
      <c r="BB56" s="880"/>
      <c r="BC56" s="880"/>
      <c r="BD56" s="880"/>
      <c r="BE56" s="873"/>
      <c r="BF56" s="873"/>
      <c r="BG56" s="873"/>
      <c r="BH56" s="873"/>
      <c r="BI56" s="874"/>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77"/>
      <c r="R57" s="878"/>
      <c r="S57" s="878"/>
      <c r="T57" s="878"/>
      <c r="U57" s="878"/>
      <c r="V57" s="878"/>
      <c r="W57" s="878"/>
      <c r="X57" s="878"/>
      <c r="Y57" s="878"/>
      <c r="Z57" s="878"/>
      <c r="AA57" s="878"/>
      <c r="AB57" s="878"/>
      <c r="AC57" s="878"/>
      <c r="AD57" s="878"/>
      <c r="AE57" s="879"/>
      <c r="AF57" s="818"/>
      <c r="AG57" s="819"/>
      <c r="AH57" s="819"/>
      <c r="AI57" s="819"/>
      <c r="AJ57" s="820"/>
      <c r="AK57" s="881"/>
      <c r="AL57" s="878"/>
      <c r="AM57" s="878"/>
      <c r="AN57" s="878"/>
      <c r="AO57" s="878"/>
      <c r="AP57" s="878"/>
      <c r="AQ57" s="878"/>
      <c r="AR57" s="878"/>
      <c r="AS57" s="878"/>
      <c r="AT57" s="878"/>
      <c r="AU57" s="878"/>
      <c r="AV57" s="878"/>
      <c r="AW57" s="878"/>
      <c r="AX57" s="878"/>
      <c r="AY57" s="878"/>
      <c r="AZ57" s="880"/>
      <c r="BA57" s="880"/>
      <c r="BB57" s="880"/>
      <c r="BC57" s="880"/>
      <c r="BD57" s="880"/>
      <c r="BE57" s="873"/>
      <c r="BF57" s="873"/>
      <c r="BG57" s="873"/>
      <c r="BH57" s="873"/>
      <c r="BI57" s="874"/>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77"/>
      <c r="R58" s="878"/>
      <c r="S58" s="878"/>
      <c r="T58" s="878"/>
      <c r="U58" s="878"/>
      <c r="V58" s="878"/>
      <c r="W58" s="878"/>
      <c r="X58" s="878"/>
      <c r="Y58" s="878"/>
      <c r="Z58" s="878"/>
      <c r="AA58" s="878"/>
      <c r="AB58" s="878"/>
      <c r="AC58" s="878"/>
      <c r="AD58" s="878"/>
      <c r="AE58" s="879"/>
      <c r="AF58" s="818"/>
      <c r="AG58" s="819"/>
      <c r="AH58" s="819"/>
      <c r="AI58" s="819"/>
      <c r="AJ58" s="820"/>
      <c r="AK58" s="881"/>
      <c r="AL58" s="878"/>
      <c r="AM58" s="878"/>
      <c r="AN58" s="878"/>
      <c r="AO58" s="878"/>
      <c r="AP58" s="878"/>
      <c r="AQ58" s="878"/>
      <c r="AR58" s="878"/>
      <c r="AS58" s="878"/>
      <c r="AT58" s="878"/>
      <c r="AU58" s="878"/>
      <c r="AV58" s="878"/>
      <c r="AW58" s="878"/>
      <c r="AX58" s="878"/>
      <c r="AY58" s="878"/>
      <c r="AZ58" s="880"/>
      <c r="BA58" s="880"/>
      <c r="BB58" s="880"/>
      <c r="BC58" s="880"/>
      <c r="BD58" s="880"/>
      <c r="BE58" s="873"/>
      <c r="BF58" s="873"/>
      <c r="BG58" s="873"/>
      <c r="BH58" s="873"/>
      <c r="BI58" s="874"/>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77"/>
      <c r="R59" s="878"/>
      <c r="S59" s="878"/>
      <c r="T59" s="878"/>
      <c r="U59" s="878"/>
      <c r="V59" s="878"/>
      <c r="W59" s="878"/>
      <c r="X59" s="878"/>
      <c r="Y59" s="878"/>
      <c r="Z59" s="878"/>
      <c r="AA59" s="878"/>
      <c r="AB59" s="878"/>
      <c r="AC59" s="878"/>
      <c r="AD59" s="878"/>
      <c r="AE59" s="879"/>
      <c r="AF59" s="818"/>
      <c r="AG59" s="819"/>
      <c r="AH59" s="819"/>
      <c r="AI59" s="819"/>
      <c r="AJ59" s="820"/>
      <c r="AK59" s="881"/>
      <c r="AL59" s="878"/>
      <c r="AM59" s="878"/>
      <c r="AN59" s="878"/>
      <c r="AO59" s="878"/>
      <c r="AP59" s="878"/>
      <c r="AQ59" s="878"/>
      <c r="AR59" s="878"/>
      <c r="AS59" s="878"/>
      <c r="AT59" s="878"/>
      <c r="AU59" s="878"/>
      <c r="AV59" s="878"/>
      <c r="AW59" s="878"/>
      <c r="AX59" s="878"/>
      <c r="AY59" s="878"/>
      <c r="AZ59" s="880"/>
      <c r="BA59" s="880"/>
      <c r="BB59" s="880"/>
      <c r="BC59" s="880"/>
      <c r="BD59" s="880"/>
      <c r="BE59" s="873"/>
      <c r="BF59" s="873"/>
      <c r="BG59" s="873"/>
      <c r="BH59" s="873"/>
      <c r="BI59" s="874"/>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77"/>
      <c r="R60" s="878"/>
      <c r="S60" s="878"/>
      <c r="T60" s="878"/>
      <c r="U60" s="878"/>
      <c r="V60" s="878"/>
      <c r="W60" s="878"/>
      <c r="X60" s="878"/>
      <c r="Y60" s="878"/>
      <c r="Z60" s="878"/>
      <c r="AA60" s="878"/>
      <c r="AB60" s="878"/>
      <c r="AC60" s="878"/>
      <c r="AD60" s="878"/>
      <c r="AE60" s="879"/>
      <c r="AF60" s="818"/>
      <c r="AG60" s="819"/>
      <c r="AH60" s="819"/>
      <c r="AI60" s="819"/>
      <c r="AJ60" s="820"/>
      <c r="AK60" s="881"/>
      <c r="AL60" s="878"/>
      <c r="AM60" s="878"/>
      <c r="AN60" s="878"/>
      <c r="AO60" s="878"/>
      <c r="AP60" s="878"/>
      <c r="AQ60" s="878"/>
      <c r="AR60" s="878"/>
      <c r="AS60" s="878"/>
      <c r="AT60" s="878"/>
      <c r="AU60" s="878"/>
      <c r="AV60" s="878"/>
      <c r="AW60" s="878"/>
      <c r="AX60" s="878"/>
      <c r="AY60" s="878"/>
      <c r="AZ60" s="880"/>
      <c r="BA60" s="880"/>
      <c r="BB60" s="880"/>
      <c r="BC60" s="880"/>
      <c r="BD60" s="880"/>
      <c r="BE60" s="873"/>
      <c r="BF60" s="873"/>
      <c r="BG60" s="873"/>
      <c r="BH60" s="873"/>
      <c r="BI60" s="874"/>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77"/>
      <c r="R61" s="878"/>
      <c r="S61" s="878"/>
      <c r="T61" s="878"/>
      <c r="U61" s="878"/>
      <c r="V61" s="878"/>
      <c r="W61" s="878"/>
      <c r="X61" s="878"/>
      <c r="Y61" s="878"/>
      <c r="Z61" s="878"/>
      <c r="AA61" s="878"/>
      <c r="AB61" s="878"/>
      <c r="AC61" s="878"/>
      <c r="AD61" s="878"/>
      <c r="AE61" s="879"/>
      <c r="AF61" s="818"/>
      <c r="AG61" s="819"/>
      <c r="AH61" s="819"/>
      <c r="AI61" s="819"/>
      <c r="AJ61" s="820"/>
      <c r="AK61" s="881"/>
      <c r="AL61" s="878"/>
      <c r="AM61" s="878"/>
      <c r="AN61" s="878"/>
      <c r="AO61" s="878"/>
      <c r="AP61" s="878"/>
      <c r="AQ61" s="878"/>
      <c r="AR61" s="878"/>
      <c r="AS61" s="878"/>
      <c r="AT61" s="878"/>
      <c r="AU61" s="878"/>
      <c r="AV61" s="878"/>
      <c r="AW61" s="878"/>
      <c r="AX61" s="878"/>
      <c r="AY61" s="878"/>
      <c r="AZ61" s="880"/>
      <c r="BA61" s="880"/>
      <c r="BB61" s="880"/>
      <c r="BC61" s="880"/>
      <c r="BD61" s="880"/>
      <c r="BE61" s="873"/>
      <c r="BF61" s="873"/>
      <c r="BG61" s="873"/>
      <c r="BH61" s="873"/>
      <c r="BI61" s="874"/>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77"/>
      <c r="R62" s="878"/>
      <c r="S62" s="878"/>
      <c r="T62" s="878"/>
      <c r="U62" s="878"/>
      <c r="V62" s="878"/>
      <c r="W62" s="878"/>
      <c r="X62" s="878"/>
      <c r="Y62" s="878"/>
      <c r="Z62" s="878"/>
      <c r="AA62" s="878"/>
      <c r="AB62" s="878"/>
      <c r="AC62" s="878"/>
      <c r="AD62" s="878"/>
      <c r="AE62" s="879"/>
      <c r="AF62" s="818"/>
      <c r="AG62" s="819"/>
      <c r="AH62" s="819"/>
      <c r="AI62" s="819"/>
      <c r="AJ62" s="820"/>
      <c r="AK62" s="881"/>
      <c r="AL62" s="878"/>
      <c r="AM62" s="878"/>
      <c r="AN62" s="878"/>
      <c r="AO62" s="878"/>
      <c r="AP62" s="878"/>
      <c r="AQ62" s="878"/>
      <c r="AR62" s="878"/>
      <c r="AS62" s="878"/>
      <c r="AT62" s="878"/>
      <c r="AU62" s="878"/>
      <c r="AV62" s="878"/>
      <c r="AW62" s="878"/>
      <c r="AX62" s="878"/>
      <c r="AY62" s="878"/>
      <c r="AZ62" s="880"/>
      <c r="BA62" s="880"/>
      <c r="BB62" s="880"/>
      <c r="BC62" s="880"/>
      <c r="BD62" s="880"/>
      <c r="BE62" s="873"/>
      <c r="BF62" s="873"/>
      <c r="BG62" s="873"/>
      <c r="BH62" s="873"/>
      <c r="BI62" s="874"/>
      <c r="BJ62" s="889" t="s">
        <v>414</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415</v>
      </c>
      <c r="C63" s="822"/>
      <c r="D63" s="822"/>
      <c r="E63" s="822"/>
      <c r="F63" s="822"/>
      <c r="G63" s="822"/>
      <c r="H63" s="822"/>
      <c r="I63" s="822"/>
      <c r="J63" s="822"/>
      <c r="K63" s="822"/>
      <c r="L63" s="822"/>
      <c r="M63" s="822"/>
      <c r="N63" s="822"/>
      <c r="O63" s="822"/>
      <c r="P63" s="823"/>
      <c r="Q63" s="882"/>
      <c r="R63" s="883"/>
      <c r="S63" s="883"/>
      <c r="T63" s="883"/>
      <c r="U63" s="883"/>
      <c r="V63" s="883"/>
      <c r="W63" s="883"/>
      <c r="X63" s="883"/>
      <c r="Y63" s="883"/>
      <c r="Z63" s="883"/>
      <c r="AA63" s="883"/>
      <c r="AB63" s="883"/>
      <c r="AC63" s="883"/>
      <c r="AD63" s="883"/>
      <c r="AE63" s="884"/>
      <c r="AF63" s="885">
        <v>5270</v>
      </c>
      <c r="AG63" s="886"/>
      <c r="AH63" s="886"/>
      <c r="AI63" s="886"/>
      <c r="AJ63" s="887"/>
      <c r="AK63" s="888"/>
      <c r="AL63" s="883"/>
      <c r="AM63" s="883"/>
      <c r="AN63" s="883"/>
      <c r="AO63" s="883"/>
      <c r="AP63" s="886"/>
      <c r="AQ63" s="886"/>
      <c r="AR63" s="886"/>
      <c r="AS63" s="886"/>
      <c r="AT63" s="886"/>
      <c r="AU63" s="886"/>
      <c r="AV63" s="886"/>
      <c r="AW63" s="886"/>
      <c r="AX63" s="886"/>
      <c r="AY63" s="886"/>
      <c r="AZ63" s="890"/>
      <c r="BA63" s="890"/>
      <c r="BB63" s="890"/>
      <c r="BC63" s="890"/>
      <c r="BD63" s="890"/>
      <c r="BE63" s="891"/>
      <c r="BF63" s="891"/>
      <c r="BG63" s="891"/>
      <c r="BH63" s="891"/>
      <c r="BI63" s="892"/>
      <c r="BJ63" s="893" t="s">
        <v>406</v>
      </c>
      <c r="BK63" s="894"/>
      <c r="BL63" s="894"/>
      <c r="BM63" s="894"/>
      <c r="BN63" s="89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417</v>
      </c>
      <c r="B66" s="760"/>
      <c r="C66" s="760"/>
      <c r="D66" s="760"/>
      <c r="E66" s="760"/>
      <c r="F66" s="760"/>
      <c r="G66" s="760"/>
      <c r="H66" s="760"/>
      <c r="I66" s="760"/>
      <c r="J66" s="760"/>
      <c r="K66" s="760"/>
      <c r="L66" s="760"/>
      <c r="M66" s="760"/>
      <c r="N66" s="760"/>
      <c r="O66" s="760"/>
      <c r="P66" s="761"/>
      <c r="Q66" s="765" t="s">
        <v>418</v>
      </c>
      <c r="R66" s="766"/>
      <c r="S66" s="766"/>
      <c r="T66" s="766"/>
      <c r="U66" s="767"/>
      <c r="V66" s="765" t="s">
        <v>419</v>
      </c>
      <c r="W66" s="766"/>
      <c r="X66" s="766"/>
      <c r="Y66" s="766"/>
      <c r="Z66" s="767"/>
      <c r="AA66" s="765" t="s">
        <v>420</v>
      </c>
      <c r="AB66" s="766"/>
      <c r="AC66" s="766"/>
      <c r="AD66" s="766"/>
      <c r="AE66" s="767"/>
      <c r="AF66" s="896" t="s">
        <v>421</v>
      </c>
      <c r="AG66" s="847"/>
      <c r="AH66" s="847"/>
      <c r="AI66" s="847"/>
      <c r="AJ66" s="897"/>
      <c r="AK66" s="765" t="s">
        <v>422</v>
      </c>
      <c r="AL66" s="760"/>
      <c r="AM66" s="760"/>
      <c r="AN66" s="760"/>
      <c r="AO66" s="761"/>
      <c r="AP66" s="765" t="s">
        <v>423</v>
      </c>
      <c r="AQ66" s="766"/>
      <c r="AR66" s="766"/>
      <c r="AS66" s="766"/>
      <c r="AT66" s="767"/>
      <c r="AU66" s="765" t="s">
        <v>424</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901"/>
      <c r="BT66" s="902"/>
      <c r="BU66" s="902"/>
      <c r="BV66" s="902"/>
      <c r="BW66" s="902"/>
      <c r="BX66" s="902"/>
      <c r="BY66" s="902"/>
      <c r="BZ66" s="902"/>
      <c r="CA66" s="902"/>
      <c r="CB66" s="902"/>
      <c r="CC66" s="902"/>
      <c r="CD66" s="902"/>
      <c r="CE66" s="902"/>
      <c r="CF66" s="902"/>
      <c r="CG66" s="907"/>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8"/>
      <c r="AG67" s="850"/>
      <c r="AH67" s="850"/>
      <c r="AI67" s="850"/>
      <c r="AJ67" s="899"/>
      <c r="AK67" s="90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901"/>
      <c r="BT67" s="902"/>
      <c r="BU67" s="902"/>
      <c r="BV67" s="902"/>
      <c r="BW67" s="902"/>
      <c r="BX67" s="902"/>
      <c r="BY67" s="902"/>
      <c r="BZ67" s="902"/>
      <c r="CA67" s="902"/>
      <c r="CB67" s="902"/>
      <c r="CC67" s="902"/>
      <c r="CD67" s="902"/>
      <c r="CE67" s="902"/>
      <c r="CF67" s="902"/>
      <c r="CG67" s="907"/>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21"/>
    </row>
    <row r="68" spans="1:131" ht="26.25" customHeight="1" thickTop="1" x14ac:dyDescent="0.15">
      <c r="A68" s="227">
        <v>1</v>
      </c>
      <c r="B68" s="911" t="s">
        <v>589</v>
      </c>
      <c r="C68" s="912"/>
      <c r="D68" s="912"/>
      <c r="E68" s="912"/>
      <c r="F68" s="912"/>
      <c r="G68" s="912"/>
      <c r="H68" s="912"/>
      <c r="I68" s="912"/>
      <c r="J68" s="912"/>
      <c r="K68" s="912"/>
      <c r="L68" s="912"/>
      <c r="M68" s="912"/>
      <c r="N68" s="912"/>
      <c r="O68" s="912"/>
      <c r="P68" s="913"/>
      <c r="Q68" s="914">
        <v>3123</v>
      </c>
      <c r="R68" s="908"/>
      <c r="S68" s="908"/>
      <c r="T68" s="908"/>
      <c r="U68" s="908"/>
      <c r="V68" s="908">
        <v>3117</v>
      </c>
      <c r="W68" s="908"/>
      <c r="X68" s="908"/>
      <c r="Y68" s="908"/>
      <c r="Z68" s="908"/>
      <c r="AA68" s="908">
        <v>7</v>
      </c>
      <c r="AB68" s="908"/>
      <c r="AC68" s="908"/>
      <c r="AD68" s="908"/>
      <c r="AE68" s="908"/>
      <c r="AF68" s="908">
        <v>7</v>
      </c>
      <c r="AG68" s="908"/>
      <c r="AH68" s="908"/>
      <c r="AI68" s="908"/>
      <c r="AJ68" s="908"/>
      <c r="AK68" s="908" t="s">
        <v>588</v>
      </c>
      <c r="AL68" s="908"/>
      <c r="AM68" s="908"/>
      <c r="AN68" s="908"/>
      <c r="AO68" s="908"/>
      <c r="AP68" s="908">
        <v>992</v>
      </c>
      <c r="AQ68" s="908"/>
      <c r="AR68" s="908"/>
      <c r="AS68" s="908"/>
      <c r="AT68" s="908"/>
      <c r="AU68" s="908">
        <v>291</v>
      </c>
      <c r="AV68" s="908"/>
      <c r="AW68" s="908"/>
      <c r="AX68" s="908"/>
      <c r="AY68" s="908"/>
      <c r="AZ68" s="909"/>
      <c r="BA68" s="909"/>
      <c r="BB68" s="909"/>
      <c r="BC68" s="909"/>
      <c r="BD68" s="910"/>
      <c r="BE68" s="232"/>
      <c r="BF68" s="232"/>
      <c r="BG68" s="232"/>
      <c r="BH68" s="232"/>
      <c r="BI68" s="232"/>
      <c r="BJ68" s="232"/>
      <c r="BK68" s="232"/>
      <c r="BL68" s="232"/>
      <c r="BM68" s="232"/>
      <c r="BN68" s="232"/>
      <c r="BO68" s="232"/>
      <c r="BP68" s="232"/>
      <c r="BQ68" s="229">
        <v>62</v>
      </c>
      <c r="BR68" s="234"/>
      <c r="BS68" s="901"/>
      <c r="BT68" s="902"/>
      <c r="BU68" s="902"/>
      <c r="BV68" s="902"/>
      <c r="BW68" s="902"/>
      <c r="BX68" s="902"/>
      <c r="BY68" s="902"/>
      <c r="BZ68" s="902"/>
      <c r="CA68" s="902"/>
      <c r="CB68" s="902"/>
      <c r="CC68" s="902"/>
      <c r="CD68" s="902"/>
      <c r="CE68" s="902"/>
      <c r="CF68" s="902"/>
      <c r="CG68" s="907"/>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21"/>
    </row>
    <row r="69" spans="1:131" ht="26.25" customHeight="1" x14ac:dyDescent="0.15">
      <c r="A69" s="229">
        <v>2</v>
      </c>
      <c r="B69" s="915" t="s">
        <v>590</v>
      </c>
      <c r="C69" s="916"/>
      <c r="D69" s="916"/>
      <c r="E69" s="916"/>
      <c r="F69" s="916"/>
      <c r="G69" s="916"/>
      <c r="H69" s="916"/>
      <c r="I69" s="916"/>
      <c r="J69" s="916"/>
      <c r="K69" s="916"/>
      <c r="L69" s="916"/>
      <c r="M69" s="916"/>
      <c r="N69" s="916"/>
      <c r="O69" s="916"/>
      <c r="P69" s="917"/>
      <c r="Q69" s="918">
        <v>2712</v>
      </c>
      <c r="R69" s="875"/>
      <c r="S69" s="875"/>
      <c r="T69" s="875"/>
      <c r="U69" s="875"/>
      <c r="V69" s="875">
        <v>2506</v>
      </c>
      <c r="W69" s="875"/>
      <c r="X69" s="875"/>
      <c r="Y69" s="875"/>
      <c r="Z69" s="875"/>
      <c r="AA69" s="875">
        <v>206</v>
      </c>
      <c r="AB69" s="875"/>
      <c r="AC69" s="875"/>
      <c r="AD69" s="875"/>
      <c r="AE69" s="875"/>
      <c r="AF69" s="875">
        <v>108</v>
      </c>
      <c r="AG69" s="875"/>
      <c r="AH69" s="875"/>
      <c r="AI69" s="875"/>
      <c r="AJ69" s="875"/>
      <c r="AK69" s="875" t="s">
        <v>588</v>
      </c>
      <c r="AL69" s="875"/>
      <c r="AM69" s="875"/>
      <c r="AN69" s="875"/>
      <c r="AO69" s="875"/>
      <c r="AP69" s="875">
        <v>1638</v>
      </c>
      <c r="AQ69" s="875"/>
      <c r="AR69" s="875"/>
      <c r="AS69" s="875"/>
      <c r="AT69" s="875"/>
      <c r="AU69" s="875">
        <v>483</v>
      </c>
      <c r="AV69" s="875"/>
      <c r="AW69" s="875"/>
      <c r="AX69" s="875"/>
      <c r="AY69" s="875"/>
      <c r="AZ69" s="873"/>
      <c r="BA69" s="873"/>
      <c r="BB69" s="873"/>
      <c r="BC69" s="873"/>
      <c r="BD69" s="874"/>
      <c r="BE69" s="232"/>
      <c r="BF69" s="232"/>
      <c r="BG69" s="232"/>
      <c r="BH69" s="232"/>
      <c r="BI69" s="232"/>
      <c r="BJ69" s="232"/>
      <c r="BK69" s="232"/>
      <c r="BL69" s="232"/>
      <c r="BM69" s="232"/>
      <c r="BN69" s="232"/>
      <c r="BO69" s="232"/>
      <c r="BP69" s="232"/>
      <c r="BQ69" s="229">
        <v>63</v>
      </c>
      <c r="BR69" s="234"/>
      <c r="BS69" s="901"/>
      <c r="BT69" s="902"/>
      <c r="BU69" s="902"/>
      <c r="BV69" s="902"/>
      <c r="BW69" s="902"/>
      <c r="BX69" s="902"/>
      <c r="BY69" s="902"/>
      <c r="BZ69" s="902"/>
      <c r="CA69" s="902"/>
      <c r="CB69" s="902"/>
      <c r="CC69" s="902"/>
      <c r="CD69" s="902"/>
      <c r="CE69" s="902"/>
      <c r="CF69" s="902"/>
      <c r="CG69" s="907"/>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21"/>
    </row>
    <row r="70" spans="1:131" ht="26.25" customHeight="1" x14ac:dyDescent="0.15">
      <c r="A70" s="229">
        <v>3</v>
      </c>
      <c r="B70" s="915" t="s">
        <v>591</v>
      </c>
      <c r="C70" s="916"/>
      <c r="D70" s="916"/>
      <c r="E70" s="916"/>
      <c r="F70" s="916"/>
      <c r="G70" s="916"/>
      <c r="H70" s="916"/>
      <c r="I70" s="916"/>
      <c r="J70" s="916"/>
      <c r="K70" s="916"/>
      <c r="L70" s="916"/>
      <c r="M70" s="916"/>
      <c r="N70" s="916"/>
      <c r="O70" s="916"/>
      <c r="P70" s="917"/>
      <c r="Q70" s="918">
        <v>655</v>
      </c>
      <c r="R70" s="875"/>
      <c r="S70" s="875"/>
      <c r="T70" s="875"/>
      <c r="U70" s="875"/>
      <c r="V70" s="875">
        <v>648</v>
      </c>
      <c r="W70" s="875"/>
      <c r="X70" s="875"/>
      <c r="Y70" s="875"/>
      <c r="Z70" s="875"/>
      <c r="AA70" s="875">
        <v>6</v>
      </c>
      <c r="AB70" s="875"/>
      <c r="AC70" s="875"/>
      <c r="AD70" s="875"/>
      <c r="AE70" s="875"/>
      <c r="AF70" s="875">
        <v>6</v>
      </c>
      <c r="AG70" s="875"/>
      <c r="AH70" s="875"/>
      <c r="AI70" s="875"/>
      <c r="AJ70" s="875"/>
      <c r="AK70" s="875" t="s">
        <v>588</v>
      </c>
      <c r="AL70" s="875"/>
      <c r="AM70" s="875"/>
      <c r="AN70" s="875"/>
      <c r="AO70" s="875"/>
      <c r="AP70" s="875">
        <v>80</v>
      </c>
      <c r="AQ70" s="875"/>
      <c r="AR70" s="875"/>
      <c r="AS70" s="875"/>
      <c r="AT70" s="875"/>
      <c r="AU70" s="875">
        <v>41</v>
      </c>
      <c r="AV70" s="875"/>
      <c r="AW70" s="875"/>
      <c r="AX70" s="875"/>
      <c r="AY70" s="875"/>
      <c r="AZ70" s="873"/>
      <c r="BA70" s="873"/>
      <c r="BB70" s="873"/>
      <c r="BC70" s="873"/>
      <c r="BD70" s="874"/>
      <c r="BE70" s="232"/>
      <c r="BF70" s="232"/>
      <c r="BG70" s="232"/>
      <c r="BH70" s="232"/>
      <c r="BI70" s="232"/>
      <c r="BJ70" s="232"/>
      <c r="BK70" s="232"/>
      <c r="BL70" s="232"/>
      <c r="BM70" s="232"/>
      <c r="BN70" s="232"/>
      <c r="BO70" s="232"/>
      <c r="BP70" s="232"/>
      <c r="BQ70" s="229">
        <v>64</v>
      </c>
      <c r="BR70" s="234"/>
      <c r="BS70" s="901"/>
      <c r="BT70" s="902"/>
      <c r="BU70" s="902"/>
      <c r="BV70" s="902"/>
      <c r="BW70" s="902"/>
      <c r="BX70" s="902"/>
      <c r="BY70" s="902"/>
      <c r="BZ70" s="902"/>
      <c r="CA70" s="902"/>
      <c r="CB70" s="902"/>
      <c r="CC70" s="902"/>
      <c r="CD70" s="902"/>
      <c r="CE70" s="902"/>
      <c r="CF70" s="902"/>
      <c r="CG70" s="907"/>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21"/>
    </row>
    <row r="71" spans="1:131" ht="26.25" customHeight="1" x14ac:dyDescent="0.15">
      <c r="A71" s="229">
        <v>4</v>
      </c>
      <c r="B71" s="915" t="s">
        <v>592</v>
      </c>
      <c r="C71" s="916"/>
      <c r="D71" s="916"/>
      <c r="E71" s="916"/>
      <c r="F71" s="916"/>
      <c r="G71" s="916"/>
      <c r="H71" s="916"/>
      <c r="I71" s="916"/>
      <c r="J71" s="916"/>
      <c r="K71" s="916"/>
      <c r="L71" s="916"/>
      <c r="M71" s="916"/>
      <c r="N71" s="916"/>
      <c r="O71" s="916"/>
      <c r="P71" s="917"/>
      <c r="Q71" s="918">
        <v>98</v>
      </c>
      <c r="R71" s="875"/>
      <c r="S71" s="875"/>
      <c r="T71" s="875"/>
      <c r="U71" s="875"/>
      <c r="V71" s="875">
        <v>94</v>
      </c>
      <c r="W71" s="875"/>
      <c r="X71" s="875"/>
      <c r="Y71" s="875"/>
      <c r="Z71" s="875"/>
      <c r="AA71" s="875">
        <v>3</v>
      </c>
      <c r="AB71" s="875"/>
      <c r="AC71" s="875"/>
      <c r="AD71" s="875"/>
      <c r="AE71" s="875"/>
      <c r="AF71" s="875">
        <v>3</v>
      </c>
      <c r="AG71" s="875"/>
      <c r="AH71" s="875"/>
      <c r="AI71" s="875"/>
      <c r="AJ71" s="875"/>
      <c r="AK71" s="875" t="s">
        <v>588</v>
      </c>
      <c r="AL71" s="875"/>
      <c r="AM71" s="875"/>
      <c r="AN71" s="875"/>
      <c r="AO71" s="875"/>
      <c r="AP71" s="875" t="s">
        <v>588</v>
      </c>
      <c r="AQ71" s="875"/>
      <c r="AR71" s="875"/>
      <c r="AS71" s="875"/>
      <c r="AT71" s="875"/>
      <c r="AU71" s="875" t="s">
        <v>588</v>
      </c>
      <c r="AV71" s="875"/>
      <c r="AW71" s="875"/>
      <c r="AX71" s="875"/>
      <c r="AY71" s="875"/>
      <c r="AZ71" s="873"/>
      <c r="BA71" s="873"/>
      <c r="BB71" s="873"/>
      <c r="BC71" s="873"/>
      <c r="BD71" s="874"/>
      <c r="BE71" s="232"/>
      <c r="BF71" s="232"/>
      <c r="BG71" s="232"/>
      <c r="BH71" s="232"/>
      <c r="BI71" s="232"/>
      <c r="BJ71" s="232"/>
      <c r="BK71" s="232"/>
      <c r="BL71" s="232"/>
      <c r="BM71" s="232"/>
      <c r="BN71" s="232"/>
      <c r="BO71" s="232"/>
      <c r="BP71" s="232"/>
      <c r="BQ71" s="229">
        <v>65</v>
      </c>
      <c r="BR71" s="234"/>
      <c r="BS71" s="901"/>
      <c r="BT71" s="902"/>
      <c r="BU71" s="902"/>
      <c r="BV71" s="902"/>
      <c r="BW71" s="902"/>
      <c r="BX71" s="902"/>
      <c r="BY71" s="902"/>
      <c r="BZ71" s="902"/>
      <c r="CA71" s="902"/>
      <c r="CB71" s="902"/>
      <c r="CC71" s="902"/>
      <c r="CD71" s="902"/>
      <c r="CE71" s="902"/>
      <c r="CF71" s="902"/>
      <c r="CG71" s="907"/>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21"/>
    </row>
    <row r="72" spans="1:131" ht="26.25" customHeight="1" x14ac:dyDescent="0.15">
      <c r="A72" s="229">
        <v>5</v>
      </c>
      <c r="B72" s="915" t="s">
        <v>593</v>
      </c>
      <c r="C72" s="916"/>
      <c r="D72" s="916"/>
      <c r="E72" s="916"/>
      <c r="F72" s="916"/>
      <c r="G72" s="916"/>
      <c r="H72" s="916"/>
      <c r="I72" s="916"/>
      <c r="J72" s="916"/>
      <c r="K72" s="916"/>
      <c r="L72" s="916"/>
      <c r="M72" s="916"/>
      <c r="N72" s="916"/>
      <c r="O72" s="916"/>
      <c r="P72" s="917"/>
      <c r="Q72" s="918">
        <v>1</v>
      </c>
      <c r="R72" s="875"/>
      <c r="S72" s="875"/>
      <c r="T72" s="875"/>
      <c r="U72" s="875"/>
      <c r="V72" s="875">
        <v>1</v>
      </c>
      <c r="W72" s="875"/>
      <c r="X72" s="875"/>
      <c r="Y72" s="875"/>
      <c r="Z72" s="875"/>
      <c r="AA72" s="875">
        <v>0</v>
      </c>
      <c r="AB72" s="875"/>
      <c r="AC72" s="875"/>
      <c r="AD72" s="875"/>
      <c r="AE72" s="875"/>
      <c r="AF72" s="875">
        <v>0</v>
      </c>
      <c r="AG72" s="875"/>
      <c r="AH72" s="875"/>
      <c r="AI72" s="875"/>
      <c r="AJ72" s="875"/>
      <c r="AK72" s="875" t="s">
        <v>588</v>
      </c>
      <c r="AL72" s="875"/>
      <c r="AM72" s="875"/>
      <c r="AN72" s="875"/>
      <c r="AO72" s="875"/>
      <c r="AP72" s="875" t="s">
        <v>588</v>
      </c>
      <c r="AQ72" s="875"/>
      <c r="AR72" s="875"/>
      <c r="AS72" s="875"/>
      <c r="AT72" s="875"/>
      <c r="AU72" s="875" t="s">
        <v>588</v>
      </c>
      <c r="AV72" s="875"/>
      <c r="AW72" s="875"/>
      <c r="AX72" s="875"/>
      <c r="AY72" s="875"/>
      <c r="AZ72" s="873"/>
      <c r="BA72" s="873"/>
      <c r="BB72" s="873"/>
      <c r="BC72" s="873"/>
      <c r="BD72" s="874"/>
      <c r="BE72" s="232"/>
      <c r="BF72" s="232"/>
      <c r="BG72" s="232"/>
      <c r="BH72" s="232"/>
      <c r="BI72" s="232"/>
      <c r="BJ72" s="232"/>
      <c r="BK72" s="232"/>
      <c r="BL72" s="232"/>
      <c r="BM72" s="232"/>
      <c r="BN72" s="232"/>
      <c r="BO72" s="232"/>
      <c r="BP72" s="232"/>
      <c r="BQ72" s="229">
        <v>66</v>
      </c>
      <c r="BR72" s="234"/>
      <c r="BS72" s="901"/>
      <c r="BT72" s="902"/>
      <c r="BU72" s="902"/>
      <c r="BV72" s="902"/>
      <c r="BW72" s="902"/>
      <c r="BX72" s="902"/>
      <c r="BY72" s="902"/>
      <c r="BZ72" s="902"/>
      <c r="CA72" s="902"/>
      <c r="CB72" s="902"/>
      <c r="CC72" s="902"/>
      <c r="CD72" s="902"/>
      <c r="CE72" s="902"/>
      <c r="CF72" s="902"/>
      <c r="CG72" s="907"/>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21"/>
    </row>
    <row r="73" spans="1:131" ht="26.25" customHeight="1" x14ac:dyDescent="0.15">
      <c r="A73" s="229">
        <v>6</v>
      </c>
      <c r="B73" s="915" t="s">
        <v>594</v>
      </c>
      <c r="C73" s="916"/>
      <c r="D73" s="916"/>
      <c r="E73" s="916"/>
      <c r="F73" s="916"/>
      <c r="G73" s="916"/>
      <c r="H73" s="916"/>
      <c r="I73" s="916"/>
      <c r="J73" s="916"/>
      <c r="K73" s="916"/>
      <c r="L73" s="916"/>
      <c r="M73" s="916"/>
      <c r="N73" s="916"/>
      <c r="O73" s="916"/>
      <c r="P73" s="917"/>
      <c r="Q73" s="918">
        <v>219</v>
      </c>
      <c r="R73" s="875"/>
      <c r="S73" s="875"/>
      <c r="T73" s="875"/>
      <c r="U73" s="875"/>
      <c r="V73" s="875">
        <v>195</v>
      </c>
      <c r="W73" s="875"/>
      <c r="X73" s="875"/>
      <c r="Y73" s="875"/>
      <c r="Z73" s="875"/>
      <c r="AA73" s="875">
        <v>24</v>
      </c>
      <c r="AB73" s="875"/>
      <c r="AC73" s="875"/>
      <c r="AD73" s="875"/>
      <c r="AE73" s="875"/>
      <c r="AF73" s="875">
        <v>24</v>
      </c>
      <c r="AG73" s="875"/>
      <c r="AH73" s="875"/>
      <c r="AI73" s="875"/>
      <c r="AJ73" s="875"/>
      <c r="AK73" s="875" t="s">
        <v>588</v>
      </c>
      <c r="AL73" s="875"/>
      <c r="AM73" s="875"/>
      <c r="AN73" s="875"/>
      <c r="AO73" s="875"/>
      <c r="AP73" s="875" t="s">
        <v>588</v>
      </c>
      <c r="AQ73" s="875"/>
      <c r="AR73" s="875"/>
      <c r="AS73" s="875"/>
      <c r="AT73" s="875"/>
      <c r="AU73" s="875" t="s">
        <v>588</v>
      </c>
      <c r="AV73" s="875"/>
      <c r="AW73" s="875"/>
      <c r="AX73" s="875"/>
      <c r="AY73" s="875"/>
      <c r="AZ73" s="873"/>
      <c r="BA73" s="873"/>
      <c r="BB73" s="873"/>
      <c r="BC73" s="873"/>
      <c r="BD73" s="874"/>
      <c r="BE73" s="232"/>
      <c r="BF73" s="232"/>
      <c r="BG73" s="232"/>
      <c r="BH73" s="232"/>
      <c r="BI73" s="232"/>
      <c r="BJ73" s="232"/>
      <c r="BK73" s="232"/>
      <c r="BL73" s="232"/>
      <c r="BM73" s="232"/>
      <c r="BN73" s="232"/>
      <c r="BO73" s="232"/>
      <c r="BP73" s="232"/>
      <c r="BQ73" s="229">
        <v>67</v>
      </c>
      <c r="BR73" s="234"/>
      <c r="BS73" s="901"/>
      <c r="BT73" s="902"/>
      <c r="BU73" s="902"/>
      <c r="BV73" s="902"/>
      <c r="BW73" s="902"/>
      <c r="BX73" s="902"/>
      <c r="BY73" s="902"/>
      <c r="BZ73" s="902"/>
      <c r="CA73" s="902"/>
      <c r="CB73" s="902"/>
      <c r="CC73" s="902"/>
      <c r="CD73" s="902"/>
      <c r="CE73" s="902"/>
      <c r="CF73" s="902"/>
      <c r="CG73" s="907"/>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21"/>
    </row>
    <row r="74" spans="1:131" ht="26.25" customHeight="1" x14ac:dyDescent="0.15">
      <c r="A74" s="229">
        <v>7</v>
      </c>
      <c r="B74" s="915" t="s">
        <v>595</v>
      </c>
      <c r="C74" s="916"/>
      <c r="D74" s="916"/>
      <c r="E74" s="916"/>
      <c r="F74" s="916"/>
      <c r="G74" s="916"/>
      <c r="H74" s="916"/>
      <c r="I74" s="916"/>
      <c r="J74" s="916"/>
      <c r="K74" s="916"/>
      <c r="L74" s="916"/>
      <c r="M74" s="916"/>
      <c r="N74" s="916"/>
      <c r="O74" s="916"/>
      <c r="P74" s="917"/>
      <c r="Q74" s="918">
        <v>1282575</v>
      </c>
      <c r="R74" s="875"/>
      <c r="S74" s="875"/>
      <c r="T74" s="875"/>
      <c r="U74" s="875"/>
      <c r="V74" s="875">
        <v>1237829</v>
      </c>
      <c r="W74" s="875"/>
      <c r="X74" s="875"/>
      <c r="Y74" s="875"/>
      <c r="Z74" s="875"/>
      <c r="AA74" s="875">
        <v>44746</v>
      </c>
      <c r="AB74" s="875"/>
      <c r="AC74" s="875"/>
      <c r="AD74" s="875"/>
      <c r="AE74" s="875"/>
      <c r="AF74" s="875">
        <v>44746</v>
      </c>
      <c r="AG74" s="875"/>
      <c r="AH74" s="875"/>
      <c r="AI74" s="875"/>
      <c r="AJ74" s="875"/>
      <c r="AK74" s="875">
        <v>8500</v>
      </c>
      <c r="AL74" s="875"/>
      <c r="AM74" s="875"/>
      <c r="AN74" s="875"/>
      <c r="AO74" s="875"/>
      <c r="AP74" s="875" t="s">
        <v>588</v>
      </c>
      <c r="AQ74" s="875"/>
      <c r="AR74" s="875"/>
      <c r="AS74" s="875"/>
      <c r="AT74" s="875"/>
      <c r="AU74" s="875" t="s">
        <v>588</v>
      </c>
      <c r="AV74" s="875"/>
      <c r="AW74" s="875"/>
      <c r="AX74" s="875"/>
      <c r="AY74" s="875"/>
      <c r="AZ74" s="873"/>
      <c r="BA74" s="873"/>
      <c r="BB74" s="873"/>
      <c r="BC74" s="873"/>
      <c r="BD74" s="874"/>
      <c r="BE74" s="232"/>
      <c r="BF74" s="232"/>
      <c r="BG74" s="232"/>
      <c r="BH74" s="232"/>
      <c r="BI74" s="232"/>
      <c r="BJ74" s="232"/>
      <c r="BK74" s="232"/>
      <c r="BL74" s="232"/>
      <c r="BM74" s="232"/>
      <c r="BN74" s="232"/>
      <c r="BO74" s="232"/>
      <c r="BP74" s="232"/>
      <c r="BQ74" s="229">
        <v>68</v>
      </c>
      <c r="BR74" s="234"/>
      <c r="BS74" s="901"/>
      <c r="BT74" s="902"/>
      <c r="BU74" s="902"/>
      <c r="BV74" s="902"/>
      <c r="BW74" s="902"/>
      <c r="BX74" s="902"/>
      <c r="BY74" s="902"/>
      <c r="BZ74" s="902"/>
      <c r="CA74" s="902"/>
      <c r="CB74" s="902"/>
      <c r="CC74" s="902"/>
      <c r="CD74" s="902"/>
      <c r="CE74" s="902"/>
      <c r="CF74" s="902"/>
      <c r="CG74" s="907"/>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21"/>
    </row>
    <row r="75" spans="1:131" ht="26.25" customHeight="1" x14ac:dyDescent="0.15">
      <c r="A75" s="229">
        <v>8</v>
      </c>
      <c r="B75" s="915" t="s">
        <v>596</v>
      </c>
      <c r="C75" s="916"/>
      <c r="D75" s="916"/>
      <c r="E75" s="916"/>
      <c r="F75" s="916"/>
      <c r="G75" s="916"/>
      <c r="H75" s="916"/>
      <c r="I75" s="916"/>
      <c r="J75" s="916"/>
      <c r="K75" s="916"/>
      <c r="L75" s="916"/>
      <c r="M75" s="916"/>
      <c r="N75" s="916"/>
      <c r="O75" s="916"/>
      <c r="P75" s="917"/>
      <c r="Q75" s="919">
        <v>39340</v>
      </c>
      <c r="R75" s="868"/>
      <c r="S75" s="868"/>
      <c r="T75" s="868"/>
      <c r="U75" s="869"/>
      <c r="V75" s="867">
        <v>34648</v>
      </c>
      <c r="W75" s="868"/>
      <c r="X75" s="868"/>
      <c r="Y75" s="868"/>
      <c r="Z75" s="869"/>
      <c r="AA75" s="867">
        <v>4692</v>
      </c>
      <c r="AB75" s="868"/>
      <c r="AC75" s="868"/>
      <c r="AD75" s="868"/>
      <c r="AE75" s="869"/>
      <c r="AF75" s="867">
        <v>22986</v>
      </c>
      <c r="AG75" s="868"/>
      <c r="AH75" s="868"/>
      <c r="AI75" s="868"/>
      <c r="AJ75" s="869"/>
      <c r="AK75" s="867" t="s">
        <v>588</v>
      </c>
      <c r="AL75" s="868"/>
      <c r="AM75" s="868"/>
      <c r="AN75" s="868"/>
      <c r="AO75" s="869"/>
      <c r="AP75" s="867">
        <v>103547</v>
      </c>
      <c r="AQ75" s="868"/>
      <c r="AR75" s="868"/>
      <c r="AS75" s="868"/>
      <c r="AT75" s="869"/>
      <c r="AU75" s="875" t="s">
        <v>588</v>
      </c>
      <c r="AV75" s="875"/>
      <c r="AW75" s="875"/>
      <c r="AX75" s="875"/>
      <c r="AY75" s="875"/>
      <c r="AZ75" s="873"/>
      <c r="BA75" s="873"/>
      <c r="BB75" s="873"/>
      <c r="BC75" s="873"/>
      <c r="BD75" s="874"/>
      <c r="BE75" s="232"/>
      <c r="BF75" s="232"/>
      <c r="BG75" s="232"/>
      <c r="BH75" s="232"/>
      <c r="BI75" s="232"/>
      <c r="BJ75" s="232"/>
      <c r="BK75" s="232"/>
      <c r="BL75" s="232"/>
      <c r="BM75" s="232"/>
      <c r="BN75" s="232"/>
      <c r="BO75" s="232"/>
      <c r="BP75" s="232"/>
      <c r="BQ75" s="229">
        <v>69</v>
      </c>
      <c r="BR75" s="234"/>
      <c r="BS75" s="901"/>
      <c r="BT75" s="902"/>
      <c r="BU75" s="902"/>
      <c r="BV75" s="902"/>
      <c r="BW75" s="902"/>
      <c r="BX75" s="902"/>
      <c r="BY75" s="902"/>
      <c r="BZ75" s="902"/>
      <c r="CA75" s="902"/>
      <c r="CB75" s="902"/>
      <c r="CC75" s="902"/>
      <c r="CD75" s="902"/>
      <c r="CE75" s="902"/>
      <c r="CF75" s="902"/>
      <c r="CG75" s="907"/>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21"/>
    </row>
    <row r="76" spans="1:131" ht="26.25" customHeight="1" x14ac:dyDescent="0.15">
      <c r="A76" s="229">
        <v>9</v>
      </c>
      <c r="B76" s="915" t="s">
        <v>597</v>
      </c>
      <c r="C76" s="916"/>
      <c r="D76" s="916"/>
      <c r="E76" s="916"/>
      <c r="F76" s="916"/>
      <c r="G76" s="916"/>
      <c r="H76" s="916"/>
      <c r="I76" s="916"/>
      <c r="J76" s="916"/>
      <c r="K76" s="916"/>
      <c r="L76" s="916"/>
      <c r="M76" s="916"/>
      <c r="N76" s="916"/>
      <c r="O76" s="916"/>
      <c r="P76" s="917"/>
      <c r="Q76" s="919">
        <v>8419</v>
      </c>
      <c r="R76" s="868"/>
      <c r="S76" s="868"/>
      <c r="T76" s="868"/>
      <c r="U76" s="869"/>
      <c r="V76" s="867">
        <v>5771</v>
      </c>
      <c r="W76" s="868"/>
      <c r="X76" s="868"/>
      <c r="Y76" s="868"/>
      <c r="Z76" s="869"/>
      <c r="AA76" s="867">
        <v>2648</v>
      </c>
      <c r="AB76" s="868"/>
      <c r="AC76" s="868"/>
      <c r="AD76" s="868"/>
      <c r="AE76" s="869"/>
      <c r="AF76" s="867">
        <v>21829</v>
      </c>
      <c r="AG76" s="868"/>
      <c r="AH76" s="868"/>
      <c r="AI76" s="868"/>
      <c r="AJ76" s="869"/>
      <c r="AK76" s="867" t="s">
        <v>588</v>
      </c>
      <c r="AL76" s="868"/>
      <c r="AM76" s="868"/>
      <c r="AN76" s="868"/>
      <c r="AO76" s="869"/>
      <c r="AP76" s="867">
        <v>18228</v>
      </c>
      <c r="AQ76" s="868"/>
      <c r="AR76" s="868"/>
      <c r="AS76" s="868"/>
      <c r="AT76" s="869"/>
      <c r="AU76" s="875" t="s">
        <v>588</v>
      </c>
      <c r="AV76" s="875"/>
      <c r="AW76" s="875"/>
      <c r="AX76" s="875"/>
      <c r="AY76" s="875"/>
      <c r="AZ76" s="873"/>
      <c r="BA76" s="873"/>
      <c r="BB76" s="873"/>
      <c r="BC76" s="873"/>
      <c r="BD76" s="874"/>
      <c r="BE76" s="232"/>
      <c r="BF76" s="232"/>
      <c r="BG76" s="232"/>
      <c r="BH76" s="232"/>
      <c r="BI76" s="232"/>
      <c r="BJ76" s="232"/>
      <c r="BK76" s="232"/>
      <c r="BL76" s="232"/>
      <c r="BM76" s="232"/>
      <c r="BN76" s="232"/>
      <c r="BO76" s="232"/>
      <c r="BP76" s="232"/>
      <c r="BQ76" s="229">
        <v>70</v>
      </c>
      <c r="BR76" s="234"/>
      <c r="BS76" s="901"/>
      <c r="BT76" s="902"/>
      <c r="BU76" s="902"/>
      <c r="BV76" s="902"/>
      <c r="BW76" s="902"/>
      <c r="BX76" s="902"/>
      <c r="BY76" s="902"/>
      <c r="BZ76" s="902"/>
      <c r="CA76" s="902"/>
      <c r="CB76" s="902"/>
      <c r="CC76" s="902"/>
      <c r="CD76" s="902"/>
      <c r="CE76" s="902"/>
      <c r="CF76" s="902"/>
      <c r="CG76" s="907"/>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21"/>
    </row>
    <row r="77" spans="1:131" ht="26.25" customHeight="1" x14ac:dyDescent="0.15">
      <c r="A77" s="229">
        <v>10</v>
      </c>
      <c r="B77" s="915"/>
      <c r="C77" s="916"/>
      <c r="D77" s="916"/>
      <c r="E77" s="916"/>
      <c r="F77" s="916"/>
      <c r="G77" s="916"/>
      <c r="H77" s="916"/>
      <c r="I77" s="916"/>
      <c r="J77" s="916"/>
      <c r="K77" s="916"/>
      <c r="L77" s="916"/>
      <c r="M77" s="916"/>
      <c r="N77" s="916"/>
      <c r="O77" s="916"/>
      <c r="P77" s="917"/>
      <c r="Q77" s="919"/>
      <c r="R77" s="868"/>
      <c r="S77" s="868"/>
      <c r="T77" s="868"/>
      <c r="U77" s="869"/>
      <c r="V77" s="867"/>
      <c r="W77" s="868"/>
      <c r="X77" s="868"/>
      <c r="Y77" s="868"/>
      <c r="Z77" s="869"/>
      <c r="AA77" s="867"/>
      <c r="AB77" s="868"/>
      <c r="AC77" s="868"/>
      <c r="AD77" s="868"/>
      <c r="AE77" s="869"/>
      <c r="AF77" s="867"/>
      <c r="AG77" s="868"/>
      <c r="AH77" s="868"/>
      <c r="AI77" s="868"/>
      <c r="AJ77" s="869"/>
      <c r="AK77" s="867"/>
      <c r="AL77" s="868"/>
      <c r="AM77" s="868"/>
      <c r="AN77" s="868"/>
      <c r="AO77" s="869"/>
      <c r="AP77" s="867"/>
      <c r="AQ77" s="868"/>
      <c r="AR77" s="868"/>
      <c r="AS77" s="868"/>
      <c r="AT77" s="869"/>
      <c r="AU77" s="867"/>
      <c r="AV77" s="868"/>
      <c r="AW77" s="868"/>
      <c r="AX77" s="868"/>
      <c r="AY77" s="869"/>
      <c r="AZ77" s="873"/>
      <c r="BA77" s="873"/>
      <c r="BB77" s="873"/>
      <c r="BC77" s="873"/>
      <c r="BD77" s="874"/>
      <c r="BE77" s="232"/>
      <c r="BF77" s="232"/>
      <c r="BG77" s="232"/>
      <c r="BH77" s="232"/>
      <c r="BI77" s="232"/>
      <c r="BJ77" s="232"/>
      <c r="BK77" s="232"/>
      <c r="BL77" s="232"/>
      <c r="BM77" s="232"/>
      <c r="BN77" s="232"/>
      <c r="BO77" s="232"/>
      <c r="BP77" s="232"/>
      <c r="BQ77" s="229">
        <v>71</v>
      </c>
      <c r="BR77" s="234"/>
      <c r="BS77" s="901"/>
      <c r="BT77" s="902"/>
      <c r="BU77" s="902"/>
      <c r="BV77" s="902"/>
      <c r="BW77" s="902"/>
      <c r="BX77" s="902"/>
      <c r="BY77" s="902"/>
      <c r="BZ77" s="902"/>
      <c r="CA77" s="902"/>
      <c r="CB77" s="902"/>
      <c r="CC77" s="902"/>
      <c r="CD77" s="902"/>
      <c r="CE77" s="902"/>
      <c r="CF77" s="902"/>
      <c r="CG77" s="907"/>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21"/>
    </row>
    <row r="78" spans="1:131" ht="26.25" customHeight="1" x14ac:dyDescent="0.15">
      <c r="A78" s="229">
        <v>11</v>
      </c>
      <c r="B78" s="915"/>
      <c r="C78" s="916"/>
      <c r="D78" s="916"/>
      <c r="E78" s="916"/>
      <c r="F78" s="916"/>
      <c r="G78" s="916"/>
      <c r="H78" s="916"/>
      <c r="I78" s="916"/>
      <c r="J78" s="916"/>
      <c r="K78" s="916"/>
      <c r="L78" s="916"/>
      <c r="M78" s="916"/>
      <c r="N78" s="916"/>
      <c r="O78" s="916"/>
      <c r="P78" s="917"/>
      <c r="Q78" s="918"/>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873"/>
      <c r="BA78" s="873"/>
      <c r="BB78" s="873"/>
      <c r="BC78" s="873"/>
      <c r="BD78" s="874"/>
      <c r="BE78" s="232"/>
      <c r="BF78" s="232"/>
      <c r="BG78" s="232"/>
      <c r="BH78" s="232"/>
      <c r="BI78" s="232"/>
      <c r="BJ78" s="221"/>
      <c r="BK78" s="221"/>
      <c r="BL78" s="221"/>
      <c r="BM78" s="221"/>
      <c r="BN78" s="221"/>
      <c r="BO78" s="232"/>
      <c r="BP78" s="232"/>
      <c r="BQ78" s="229">
        <v>72</v>
      </c>
      <c r="BR78" s="234"/>
      <c r="BS78" s="901"/>
      <c r="BT78" s="902"/>
      <c r="BU78" s="902"/>
      <c r="BV78" s="902"/>
      <c r="BW78" s="902"/>
      <c r="BX78" s="902"/>
      <c r="BY78" s="902"/>
      <c r="BZ78" s="902"/>
      <c r="CA78" s="902"/>
      <c r="CB78" s="902"/>
      <c r="CC78" s="902"/>
      <c r="CD78" s="902"/>
      <c r="CE78" s="902"/>
      <c r="CF78" s="902"/>
      <c r="CG78" s="907"/>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21"/>
    </row>
    <row r="79" spans="1:131" ht="26.25" customHeight="1" x14ac:dyDescent="0.15">
      <c r="A79" s="229">
        <v>12</v>
      </c>
      <c r="B79" s="915"/>
      <c r="C79" s="916"/>
      <c r="D79" s="916"/>
      <c r="E79" s="916"/>
      <c r="F79" s="916"/>
      <c r="G79" s="916"/>
      <c r="H79" s="916"/>
      <c r="I79" s="916"/>
      <c r="J79" s="916"/>
      <c r="K79" s="916"/>
      <c r="L79" s="916"/>
      <c r="M79" s="916"/>
      <c r="N79" s="916"/>
      <c r="O79" s="916"/>
      <c r="P79" s="917"/>
      <c r="Q79" s="918"/>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873"/>
      <c r="BA79" s="873"/>
      <c r="BB79" s="873"/>
      <c r="BC79" s="873"/>
      <c r="BD79" s="874"/>
      <c r="BE79" s="232"/>
      <c r="BF79" s="232"/>
      <c r="BG79" s="232"/>
      <c r="BH79" s="232"/>
      <c r="BI79" s="232"/>
      <c r="BJ79" s="221"/>
      <c r="BK79" s="221"/>
      <c r="BL79" s="221"/>
      <c r="BM79" s="221"/>
      <c r="BN79" s="221"/>
      <c r="BO79" s="232"/>
      <c r="BP79" s="232"/>
      <c r="BQ79" s="229">
        <v>73</v>
      </c>
      <c r="BR79" s="234"/>
      <c r="BS79" s="901"/>
      <c r="BT79" s="902"/>
      <c r="BU79" s="902"/>
      <c r="BV79" s="902"/>
      <c r="BW79" s="902"/>
      <c r="BX79" s="902"/>
      <c r="BY79" s="902"/>
      <c r="BZ79" s="902"/>
      <c r="CA79" s="902"/>
      <c r="CB79" s="902"/>
      <c r="CC79" s="902"/>
      <c r="CD79" s="902"/>
      <c r="CE79" s="902"/>
      <c r="CF79" s="902"/>
      <c r="CG79" s="907"/>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21"/>
    </row>
    <row r="80" spans="1:131" ht="26.25" customHeight="1" x14ac:dyDescent="0.15">
      <c r="A80" s="229">
        <v>13</v>
      </c>
      <c r="B80" s="915"/>
      <c r="C80" s="916"/>
      <c r="D80" s="916"/>
      <c r="E80" s="916"/>
      <c r="F80" s="916"/>
      <c r="G80" s="916"/>
      <c r="H80" s="916"/>
      <c r="I80" s="916"/>
      <c r="J80" s="916"/>
      <c r="K80" s="916"/>
      <c r="L80" s="916"/>
      <c r="M80" s="916"/>
      <c r="N80" s="916"/>
      <c r="O80" s="916"/>
      <c r="P80" s="917"/>
      <c r="Q80" s="918"/>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873"/>
      <c r="BA80" s="873"/>
      <c r="BB80" s="873"/>
      <c r="BC80" s="873"/>
      <c r="BD80" s="874"/>
      <c r="BE80" s="232"/>
      <c r="BF80" s="232"/>
      <c r="BG80" s="232"/>
      <c r="BH80" s="232"/>
      <c r="BI80" s="232"/>
      <c r="BJ80" s="232"/>
      <c r="BK80" s="232"/>
      <c r="BL80" s="232"/>
      <c r="BM80" s="232"/>
      <c r="BN80" s="232"/>
      <c r="BO80" s="232"/>
      <c r="BP80" s="232"/>
      <c r="BQ80" s="229">
        <v>74</v>
      </c>
      <c r="BR80" s="234"/>
      <c r="BS80" s="901"/>
      <c r="BT80" s="902"/>
      <c r="BU80" s="902"/>
      <c r="BV80" s="902"/>
      <c r="BW80" s="902"/>
      <c r="BX80" s="902"/>
      <c r="BY80" s="902"/>
      <c r="BZ80" s="902"/>
      <c r="CA80" s="902"/>
      <c r="CB80" s="902"/>
      <c r="CC80" s="902"/>
      <c r="CD80" s="902"/>
      <c r="CE80" s="902"/>
      <c r="CF80" s="902"/>
      <c r="CG80" s="907"/>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21"/>
    </row>
    <row r="81" spans="1:131" ht="26.25" customHeight="1" x14ac:dyDescent="0.15">
      <c r="A81" s="229">
        <v>14</v>
      </c>
      <c r="B81" s="915"/>
      <c r="C81" s="916"/>
      <c r="D81" s="916"/>
      <c r="E81" s="916"/>
      <c r="F81" s="916"/>
      <c r="G81" s="916"/>
      <c r="H81" s="916"/>
      <c r="I81" s="916"/>
      <c r="J81" s="916"/>
      <c r="K81" s="916"/>
      <c r="L81" s="916"/>
      <c r="M81" s="916"/>
      <c r="N81" s="916"/>
      <c r="O81" s="916"/>
      <c r="P81" s="917"/>
      <c r="Q81" s="918"/>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873"/>
      <c r="BA81" s="873"/>
      <c r="BB81" s="873"/>
      <c r="BC81" s="873"/>
      <c r="BD81" s="874"/>
      <c r="BE81" s="232"/>
      <c r="BF81" s="232"/>
      <c r="BG81" s="232"/>
      <c r="BH81" s="232"/>
      <c r="BI81" s="232"/>
      <c r="BJ81" s="232"/>
      <c r="BK81" s="232"/>
      <c r="BL81" s="232"/>
      <c r="BM81" s="232"/>
      <c r="BN81" s="232"/>
      <c r="BO81" s="232"/>
      <c r="BP81" s="232"/>
      <c r="BQ81" s="229">
        <v>75</v>
      </c>
      <c r="BR81" s="234"/>
      <c r="BS81" s="901"/>
      <c r="BT81" s="902"/>
      <c r="BU81" s="902"/>
      <c r="BV81" s="902"/>
      <c r="BW81" s="902"/>
      <c r="BX81" s="902"/>
      <c r="BY81" s="902"/>
      <c r="BZ81" s="902"/>
      <c r="CA81" s="902"/>
      <c r="CB81" s="902"/>
      <c r="CC81" s="902"/>
      <c r="CD81" s="902"/>
      <c r="CE81" s="902"/>
      <c r="CF81" s="902"/>
      <c r="CG81" s="907"/>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21"/>
    </row>
    <row r="82" spans="1:131" ht="26.25" customHeight="1" x14ac:dyDescent="0.15">
      <c r="A82" s="229">
        <v>15</v>
      </c>
      <c r="B82" s="915"/>
      <c r="C82" s="916"/>
      <c r="D82" s="916"/>
      <c r="E82" s="916"/>
      <c r="F82" s="916"/>
      <c r="G82" s="916"/>
      <c r="H82" s="916"/>
      <c r="I82" s="916"/>
      <c r="J82" s="916"/>
      <c r="K82" s="916"/>
      <c r="L82" s="916"/>
      <c r="M82" s="916"/>
      <c r="N82" s="916"/>
      <c r="O82" s="916"/>
      <c r="P82" s="917"/>
      <c r="Q82" s="918"/>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873"/>
      <c r="BA82" s="873"/>
      <c r="BB82" s="873"/>
      <c r="BC82" s="873"/>
      <c r="BD82" s="874"/>
      <c r="BE82" s="232"/>
      <c r="BF82" s="232"/>
      <c r="BG82" s="232"/>
      <c r="BH82" s="232"/>
      <c r="BI82" s="232"/>
      <c r="BJ82" s="232"/>
      <c r="BK82" s="232"/>
      <c r="BL82" s="232"/>
      <c r="BM82" s="232"/>
      <c r="BN82" s="232"/>
      <c r="BO82" s="232"/>
      <c r="BP82" s="232"/>
      <c r="BQ82" s="229">
        <v>76</v>
      </c>
      <c r="BR82" s="234"/>
      <c r="BS82" s="901"/>
      <c r="BT82" s="902"/>
      <c r="BU82" s="902"/>
      <c r="BV82" s="902"/>
      <c r="BW82" s="902"/>
      <c r="BX82" s="902"/>
      <c r="BY82" s="902"/>
      <c r="BZ82" s="902"/>
      <c r="CA82" s="902"/>
      <c r="CB82" s="902"/>
      <c r="CC82" s="902"/>
      <c r="CD82" s="902"/>
      <c r="CE82" s="902"/>
      <c r="CF82" s="902"/>
      <c r="CG82" s="907"/>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21"/>
    </row>
    <row r="83" spans="1:131" ht="26.25" customHeight="1" x14ac:dyDescent="0.15">
      <c r="A83" s="229">
        <v>16</v>
      </c>
      <c r="B83" s="915"/>
      <c r="C83" s="916"/>
      <c r="D83" s="916"/>
      <c r="E83" s="916"/>
      <c r="F83" s="916"/>
      <c r="G83" s="916"/>
      <c r="H83" s="916"/>
      <c r="I83" s="916"/>
      <c r="J83" s="916"/>
      <c r="K83" s="916"/>
      <c r="L83" s="916"/>
      <c r="M83" s="916"/>
      <c r="N83" s="916"/>
      <c r="O83" s="916"/>
      <c r="P83" s="917"/>
      <c r="Q83" s="918"/>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873"/>
      <c r="BA83" s="873"/>
      <c r="BB83" s="873"/>
      <c r="BC83" s="873"/>
      <c r="BD83" s="874"/>
      <c r="BE83" s="232"/>
      <c r="BF83" s="232"/>
      <c r="BG83" s="232"/>
      <c r="BH83" s="232"/>
      <c r="BI83" s="232"/>
      <c r="BJ83" s="232"/>
      <c r="BK83" s="232"/>
      <c r="BL83" s="232"/>
      <c r="BM83" s="232"/>
      <c r="BN83" s="232"/>
      <c r="BO83" s="232"/>
      <c r="BP83" s="232"/>
      <c r="BQ83" s="229">
        <v>77</v>
      </c>
      <c r="BR83" s="234"/>
      <c r="BS83" s="901"/>
      <c r="BT83" s="902"/>
      <c r="BU83" s="902"/>
      <c r="BV83" s="902"/>
      <c r="BW83" s="902"/>
      <c r="BX83" s="902"/>
      <c r="BY83" s="902"/>
      <c r="BZ83" s="902"/>
      <c r="CA83" s="902"/>
      <c r="CB83" s="902"/>
      <c r="CC83" s="902"/>
      <c r="CD83" s="902"/>
      <c r="CE83" s="902"/>
      <c r="CF83" s="902"/>
      <c r="CG83" s="907"/>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21"/>
    </row>
    <row r="84" spans="1:131" ht="26.25" customHeight="1" x14ac:dyDescent="0.15">
      <c r="A84" s="229">
        <v>17</v>
      </c>
      <c r="B84" s="915"/>
      <c r="C84" s="916"/>
      <c r="D84" s="916"/>
      <c r="E84" s="916"/>
      <c r="F84" s="916"/>
      <c r="G84" s="916"/>
      <c r="H84" s="916"/>
      <c r="I84" s="916"/>
      <c r="J84" s="916"/>
      <c r="K84" s="916"/>
      <c r="L84" s="916"/>
      <c r="M84" s="916"/>
      <c r="N84" s="916"/>
      <c r="O84" s="916"/>
      <c r="P84" s="917"/>
      <c r="Q84" s="918"/>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873"/>
      <c r="BA84" s="873"/>
      <c r="BB84" s="873"/>
      <c r="BC84" s="873"/>
      <c r="BD84" s="874"/>
      <c r="BE84" s="232"/>
      <c r="BF84" s="232"/>
      <c r="BG84" s="232"/>
      <c r="BH84" s="232"/>
      <c r="BI84" s="232"/>
      <c r="BJ84" s="232"/>
      <c r="BK84" s="232"/>
      <c r="BL84" s="232"/>
      <c r="BM84" s="232"/>
      <c r="BN84" s="232"/>
      <c r="BO84" s="232"/>
      <c r="BP84" s="232"/>
      <c r="BQ84" s="229">
        <v>78</v>
      </c>
      <c r="BR84" s="234"/>
      <c r="BS84" s="901"/>
      <c r="BT84" s="902"/>
      <c r="BU84" s="902"/>
      <c r="BV84" s="902"/>
      <c r="BW84" s="902"/>
      <c r="BX84" s="902"/>
      <c r="BY84" s="902"/>
      <c r="BZ84" s="902"/>
      <c r="CA84" s="902"/>
      <c r="CB84" s="902"/>
      <c r="CC84" s="902"/>
      <c r="CD84" s="902"/>
      <c r="CE84" s="902"/>
      <c r="CF84" s="902"/>
      <c r="CG84" s="907"/>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21"/>
    </row>
    <row r="85" spans="1:131" ht="26.25" customHeight="1" x14ac:dyDescent="0.15">
      <c r="A85" s="229">
        <v>18</v>
      </c>
      <c r="B85" s="915"/>
      <c r="C85" s="916"/>
      <c r="D85" s="916"/>
      <c r="E85" s="916"/>
      <c r="F85" s="916"/>
      <c r="G85" s="916"/>
      <c r="H85" s="916"/>
      <c r="I85" s="916"/>
      <c r="J85" s="916"/>
      <c r="K85" s="916"/>
      <c r="L85" s="916"/>
      <c r="M85" s="916"/>
      <c r="N85" s="916"/>
      <c r="O85" s="916"/>
      <c r="P85" s="917"/>
      <c r="Q85" s="918"/>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873"/>
      <c r="BA85" s="873"/>
      <c r="BB85" s="873"/>
      <c r="BC85" s="873"/>
      <c r="BD85" s="874"/>
      <c r="BE85" s="232"/>
      <c r="BF85" s="232"/>
      <c r="BG85" s="232"/>
      <c r="BH85" s="232"/>
      <c r="BI85" s="232"/>
      <c r="BJ85" s="232"/>
      <c r="BK85" s="232"/>
      <c r="BL85" s="232"/>
      <c r="BM85" s="232"/>
      <c r="BN85" s="232"/>
      <c r="BO85" s="232"/>
      <c r="BP85" s="232"/>
      <c r="BQ85" s="229">
        <v>79</v>
      </c>
      <c r="BR85" s="234"/>
      <c r="BS85" s="901"/>
      <c r="BT85" s="902"/>
      <c r="BU85" s="902"/>
      <c r="BV85" s="902"/>
      <c r="BW85" s="902"/>
      <c r="BX85" s="902"/>
      <c r="BY85" s="902"/>
      <c r="BZ85" s="902"/>
      <c r="CA85" s="902"/>
      <c r="CB85" s="902"/>
      <c r="CC85" s="902"/>
      <c r="CD85" s="902"/>
      <c r="CE85" s="902"/>
      <c r="CF85" s="902"/>
      <c r="CG85" s="907"/>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21"/>
    </row>
    <row r="86" spans="1:131" ht="26.25" customHeight="1" x14ac:dyDescent="0.15">
      <c r="A86" s="229">
        <v>19</v>
      </c>
      <c r="B86" s="915"/>
      <c r="C86" s="916"/>
      <c r="D86" s="916"/>
      <c r="E86" s="916"/>
      <c r="F86" s="916"/>
      <c r="G86" s="916"/>
      <c r="H86" s="916"/>
      <c r="I86" s="916"/>
      <c r="J86" s="916"/>
      <c r="K86" s="916"/>
      <c r="L86" s="916"/>
      <c r="M86" s="916"/>
      <c r="N86" s="916"/>
      <c r="O86" s="916"/>
      <c r="P86" s="917"/>
      <c r="Q86" s="918"/>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873"/>
      <c r="BA86" s="873"/>
      <c r="BB86" s="873"/>
      <c r="BC86" s="873"/>
      <c r="BD86" s="874"/>
      <c r="BE86" s="232"/>
      <c r="BF86" s="232"/>
      <c r="BG86" s="232"/>
      <c r="BH86" s="232"/>
      <c r="BI86" s="232"/>
      <c r="BJ86" s="232"/>
      <c r="BK86" s="232"/>
      <c r="BL86" s="232"/>
      <c r="BM86" s="232"/>
      <c r="BN86" s="232"/>
      <c r="BO86" s="232"/>
      <c r="BP86" s="232"/>
      <c r="BQ86" s="229">
        <v>80</v>
      </c>
      <c r="BR86" s="234"/>
      <c r="BS86" s="901"/>
      <c r="BT86" s="902"/>
      <c r="BU86" s="902"/>
      <c r="BV86" s="902"/>
      <c r="BW86" s="902"/>
      <c r="BX86" s="902"/>
      <c r="BY86" s="902"/>
      <c r="BZ86" s="902"/>
      <c r="CA86" s="902"/>
      <c r="CB86" s="902"/>
      <c r="CC86" s="902"/>
      <c r="CD86" s="902"/>
      <c r="CE86" s="902"/>
      <c r="CF86" s="902"/>
      <c r="CG86" s="907"/>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21"/>
    </row>
    <row r="87" spans="1:131" ht="26.25" customHeight="1" x14ac:dyDescent="0.15">
      <c r="A87" s="23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32"/>
      <c r="BF87" s="232"/>
      <c r="BG87" s="232"/>
      <c r="BH87" s="232"/>
      <c r="BI87" s="232"/>
      <c r="BJ87" s="232"/>
      <c r="BK87" s="232"/>
      <c r="BL87" s="232"/>
      <c r="BM87" s="232"/>
      <c r="BN87" s="232"/>
      <c r="BO87" s="232"/>
      <c r="BP87" s="232"/>
      <c r="BQ87" s="229">
        <v>81</v>
      </c>
      <c r="BR87" s="234"/>
      <c r="BS87" s="901"/>
      <c r="BT87" s="902"/>
      <c r="BU87" s="902"/>
      <c r="BV87" s="902"/>
      <c r="BW87" s="902"/>
      <c r="BX87" s="902"/>
      <c r="BY87" s="902"/>
      <c r="BZ87" s="902"/>
      <c r="CA87" s="902"/>
      <c r="CB87" s="902"/>
      <c r="CC87" s="902"/>
      <c r="CD87" s="902"/>
      <c r="CE87" s="902"/>
      <c r="CF87" s="902"/>
      <c r="CG87" s="907"/>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21"/>
    </row>
    <row r="88" spans="1:131" ht="26.25" customHeight="1" thickBot="1" x14ac:dyDescent="0.2">
      <c r="A88" s="231" t="s">
        <v>392</v>
      </c>
      <c r="B88" s="821" t="s">
        <v>425</v>
      </c>
      <c r="C88" s="822"/>
      <c r="D88" s="822"/>
      <c r="E88" s="822"/>
      <c r="F88" s="822"/>
      <c r="G88" s="822"/>
      <c r="H88" s="822"/>
      <c r="I88" s="822"/>
      <c r="J88" s="822"/>
      <c r="K88" s="822"/>
      <c r="L88" s="822"/>
      <c r="M88" s="822"/>
      <c r="N88" s="822"/>
      <c r="O88" s="822"/>
      <c r="P88" s="823"/>
      <c r="Q88" s="882"/>
      <c r="R88" s="883"/>
      <c r="S88" s="883"/>
      <c r="T88" s="883"/>
      <c r="U88" s="883"/>
      <c r="V88" s="883"/>
      <c r="W88" s="883"/>
      <c r="X88" s="883"/>
      <c r="Y88" s="883"/>
      <c r="Z88" s="883"/>
      <c r="AA88" s="883"/>
      <c r="AB88" s="883"/>
      <c r="AC88" s="883"/>
      <c r="AD88" s="883"/>
      <c r="AE88" s="883"/>
      <c r="AF88" s="886">
        <v>89709</v>
      </c>
      <c r="AG88" s="886"/>
      <c r="AH88" s="886"/>
      <c r="AI88" s="886"/>
      <c r="AJ88" s="886"/>
      <c r="AK88" s="883"/>
      <c r="AL88" s="883"/>
      <c r="AM88" s="883"/>
      <c r="AN88" s="883"/>
      <c r="AO88" s="883"/>
      <c r="AP88" s="886">
        <v>124</v>
      </c>
      <c r="AQ88" s="886"/>
      <c r="AR88" s="886"/>
      <c r="AS88" s="886"/>
      <c r="AT88" s="886"/>
      <c r="AU88" s="886">
        <v>815</v>
      </c>
      <c r="AV88" s="886"/>
      <c r="AW88" s="886"/>
      <c r="AX88" s="886"/>
      <c r="AY88" s="886"/>
      <c r="AZ88" s="891"/>
      <c r="BA88" s="891"/>
      <c r="BB88" s="891"/>
      <c r="BC88" s="891"/>
      <c r="BD88" s="892"/>
      <c r="BE88" s="232"/>
      <c r="BF88" s="232"/>
      <c r="BG88" s="232"/>
      <c r="BH88" s="232"/>
      <c r="BI88" s="232"/>
      <c r="BJ88" s="232"/>
      <c r="BK88" s="232"/>
      <c r="BL88" s="232"/>
      <c r="BM88" s="232"/>
      <c r="BN88" s="232"/>
      <c r="BO88" s="232"/>
      <c r="BP88" s="232"/>
      <c r="BQ88" s="229">
        <v>82</v>
      </c>
      <c r="BR88" s="234"/>
      <c r="BS88" s="901"/>
      <c r="BT88" s="902"/>
      <c r="BU88" s="902"/>
      <c r="BV88" s="902"/>
      <c r="BW88" s="902"/>
      <c r="BX88" s="902"/>
      <c r="BY88" s="902"/>
      <c r="BZ88" s="902"/>
      <c r="CA88" s="902"/>
      <c r="CB88" s="902"/>
      <c r="CC88" s="902"/>
      <c r="CD88" s="902"/>
      <c r="CE88" s="902"/>
      <c r="CF88" s="902"/>
      <c r="CG88" s="907"/>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01"/>
      <c r="BT89" s="902"/>
      <c r="BU89" s="902"/>
      <c r="BV89" s="902"/>
      <c r="BW89" s="902"/>
      <c r="BX89" s="902"/>
      <c r="BY89" s="902"/>
      <c r="BZ89" s="902"/>
      <c r="CA89" s="902"/>
      <c r="CB89" s="902"/>
      <c r="CC89" s="902"/>
      <c r="CD89" s="902"/>
      <c r="CE89" s="902"/>
      <c r="CF89" s="902"/>
      <c r="CG89" s="907"/>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01"/>
      <c r="BT90" s="902"/>
      <c r="BU90" s="902"/>
      <c r="BV90" s="902"/>
      <c r="BW90" s="902"/>
      <c r="BX90" s="902"/>
      <c r="BY90" s="902"/>
      <c r="BZ90" s="902"/>
      <c r="CA90" s="902"/>
      <c r="CB90" s="902"/>
      <c r="CC90" s="902"/>
      <c r="CD90" s="902"/>
      <c r="CE90" s="902"/>
      <c r="CF90" s="902"/>
      <c r="CG90" s="907"/>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01"/>
      <c r="BT91" s="902"/>
      <c r="BU91" s="902"/>
      <c r="BV91" s="902"/>
      <c r="BW91" s="902"/>
      <c r="BX91" s="902"/>
      <c r="BY91" s="902"/>
      <c r="BZ91" s="902"/>
      <c r="CA91" s="902"/>
      <c r="CB91" s="902"/>
      <c r="CC91" s="902"/>
      <c r="CD91" s="902"/>
      <c r="CE91" s="902"/>
      <c r="CF91" s="902"/>
      <c r="CG91" s="907"/>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01"/>
      <c r="BT92" s="902"/>
      <c r="BU92" s="902"/>
      <c r="BV92" s="902"/>
      <c r="BW92" s="902"/>
      <c r="BX92" s="902"/>
      <c r="BY92" s="902"/>
      <c r="BZ92" s="902"/>
      <c r="CA92" s="902"/>
      <c r="CB92" s="902"/>
      <c r="CC92" s="902"/>
      <c r="CD92" s="902"/>
      <c r="CE92" s="902"/>
      <c r="CF92" s="902"/>
      <c r="CG92" s="907"/>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01"/>
      <c r="BT93" s="902"/>
      <c r="BU93" s="902"/>
      <c r="BV93" s="902"/>
      <c r="BW93" s="902"/>
      <c r="BX93" s="902"/>
      <c r="BY93" s="902"/>
      <c r="BZ93" s="902"/>
      <c r="CA93" s="902"/>
      <c r="CB93" s="902"/>
      <c r="CC93" s="902"/>
      <c r="CD93" s="902"/>
      <c r="CE93" s="902"/>
      <c r="CF93" s="902"/>
      <c r="CG93" s="907"/>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01"/>
      <c r="BT94" s="902"/>
      <c r="BU94" s="902"/>
      <c r="BV94" s="902"/>
      <c r="BW94" s="902"/>
      <c r="BX94" s="902"/>
      <c r="BY94" s="902"/>
      <c r="BZ94" s="902"/>
      <c r="CA94" s="902"/>
      <c r="CB94" s="902"/>
      <c r="CC94" s="902"/>
      <c r="CD94" s="902"/>
      <c r="CE94" s="902"/>
      <c r="CF94" s="902"/>
      <c r="CG94" s="907"/>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01"/>
      <c r="BT95" s="902"/>
      <c r="BU95" s="902"/>
      <c r="BV95" s="902"/>
      <c r="BW95" s="902"/>
      <c r="BX95" s="902"/>
      <c r="BY95" s="902"/>
      <c r="BZ95" s="902"/>
      <c r="CA95" s="902"/>
      <c r="CB95" s="902"/>
      <c r="CC95" s="902"/>
      <c r="CD95" s="902"/>
      <c r="CE95" s="902"/>
      <c r="CF95" s="902"/>
      <c r="CG95" s="907"/>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01"/>
      <c r="BT96" s="902"/>
      <c r="BU96" s="902"/>
      <c r="BV96" s="902"/>
      <c r="BW96" s="902"/>
      <c r="BX96" s="902"/>
      <c r="BY96" s="902"/>
      <c r="BZ96" s="902"/>
      <c r="CA96" s="902"/>
      <c r="CB96" s="902"/>
      <c r="CC96" s="902"/>
      <c r="CD96" s="902"/>
      <c r="CE96" s="902"/>
      <c r="CF96" s="902"/>
      <c r="CG96" s="907"/>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01"/>
      <c r="BT97" s="902"/>
      <c r="BU97" s="902"/>
      <c r="BV97" s="902"/>
      <c r="BW97" s="902"/>
      <c r="BX97" s="902"/>
      <c r="BY97" s="902"/>
      <c r="BZ97" s="902"/>
      <c r="CA97" s="902"/>
      <c r="CB97" s="902"/>
      <c r="CC97" s="902"/>
      <c r="CD97" s="902"/>
      <c r="CE97" s="902"/>
      <c r="CF97" s="902"/>
      <c r="CG97" s="907"/>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01"/>
      <c r="BT98" s="902"/>
      <c r="BU98" s="902"/>
      <c r="BV98" s="902"/>
      <c r="BW98" s="902"/>
      <c r="BX98" s="902"/>
      <c r="BY98" s="902"/>
      <c r="BZ98" s="902"/>
      <c r="CA98" s="902"/>
      <c r="CB98" s="902"/>
      <c r="CC98" s="902"/>
      <c r="CD98" s="902"/>
      <c r="CE98" s="902"/>
      <c r="CF98" s="902"/>
      <c r="CG98" s="907"/>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01"/>
      <c r="BT99" s="902"/>
      <c r="BU99" s="902"/>
      <c r="BV99" s="902"/>
      <c r="BW99" s="902"/>
      <c r="BX99" s="902"/>
      <c r="BY99" s="902"/>
      <c r="BZ99" s="902"/>
      <c r="CA99" s="902"/>
      <c r="CB99" s="902"/>
      <c r="CC99" s="902"/>
      <c r="CD99" s="902"/>
      <c r="CE99" s="902"/>
      <c r="CF99" s="902"/>
      <c r="CG99" s="907"/>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01"/>
      <c r="BT100" s="902"/>
      <c r="BU100" s="902"/>
      <c r="BV100" s="902"/>
      <c r="BW100" s="902"/>
      <c r="BX100" s="902"/>
      <c r="BY100" s="902"/>
      <c r="BZ100" s="902"/>
      <c r="CA100" s="902"/>
      <c r="CB100" s="902"/>
      <c r="CC100" s="902"/>
      <c r="CD100" s="902"/>
      <c r="CE100" s="902"/>
      <c r="CF100" s="902"/>
      <c r="CG100" s="907"/>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01"/>
      <c r="BT101" s="902"/>
      <c r="BU101" s="902"/>
      <c r="BV101" s="902"/>
      <c r="BW101" s="902"/>
      <c r="BX101" s="902"/>
      <c r="BY101" s="902"/>
      <c r="BZ101" s="902"/>
      <c r="CA101" s="902"/>
      <c r="CB101" s="902"/>
      <c r="CC101" s="902"/>
      <c r="CD101" s="902"/>
      <c r="CE101" s="902"/>
      <c r="CF101" s="902"/>
      <c r="CG101" s="907"/>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426</v>
      </c>
      <c r="BS102" s="822"/>
      <c r="BT102" s="822"/>
      <c r="BU102" s="822"/>
      <c r="BV102" s="822"/>
      <c r="BW102" s="822"/>
      <c r="BX102" s="822"/>
      <c r="BY102" s="822"/>
      <c r="BZ102" s="822"/>
      <c r="CA102" s="822"/>
      <c r="CB102" s="822"/>
      <c r="CC102" s="822"/>
      <c r="CD102" s="822"/>
      <c r="CE102" s="822"/>
      <c r="CF102" s="822"/>
      <c r="CG102" s="823"/>
      <c r="CH102" s="927"/>
      <c r="CI102" s="928"/>
      <c r="CJ102" s="928"/>
      <c r="CK102" s="928"/>
      <c r="CL102" s="929"/>
      <c r="CM102" s="927"/>
      <c r="CN102" s="928"/>
      <c r="CO102" s="928"/>
      <c r="CP102" s="928"/>
      <c r="CQ102" s="929"/>
      <c r="CR102" s="930">
        <v>5</v>
      </c>
      <c r="CS102" s="894"/>
      <c r="CT102" s="894"/>
      <c r="CU102" s="894"/>
      <c r="CV102" s="931"/>
      <c r="CW102" s="930" t="s">
        <v>588</v>
      </c>
      <c r="CX102" s="894"/>
      <c r="CY102" s="894"/>
      <c r="CZ102" s="894"/>
      <c r="DA102" s="931"/>
      <c r="DB102" s="930" t="s">
        <v>588</v>
      </c>
      <c r="DC102" s="894"/>
      <c r="DD102" s="894"/>
      <c r="DE102" s="894"/>
      <c r="DF102" s="931"/>
      <c r="DG102" s="930">
        <v>327</v>
      </c>
      <c r="DH102" s="894"/>
      <c r="DI102" s="894"/>
      <c r="DJ102" s="894"/>
      <c r="DK102" s="931"/>
      <c r="DL102" s="930" t="s">
        <v>588</v>
      </c>
      <c r="DM102" s="894"/>
      <c r="DN102" s="894"/>
      <c r="DO102" s="894"/>
      <c r="DP102" s="931"/>
      <c r="DQ102" s="930" t="s">
        <v>588</v>
      </c>
      <c r="DR102" s="894"/>
      <c r="DS102" s="894"/>
      <c r="DT102" s="894"/>
      <c r="DU102" s="931"/>
      <c r="DV102" s="821"/>
      <c r="DW102" s="822"/>
      <c r="DX102" s="822"/>
      <c r="DY102" s="822"/>
      <c r="DZ102" s="954"/>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5" t="s">
        <v>427</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6" t="s">
        <v>428</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7" t="s">
        <v>431</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432</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21" customFormat="1" ht="26.25" customHeight="1" x14ac:dyDescent="0.15">
      <c r="A109" s="952" t="s">
        <v>433</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434</v>
      </c>
      <c r="AB109" s="933"/>
      <c r="AC109" s="933"/>
      <c r="AD109" s="933"/>
      <c r="AE109" s="934"/>
      <c r="AF109" s="932" t="s">
        <v>435</v>
      </c>
      <c r="AG109" s="933"/>
      <c r="AH109" s="933"/>
      <c r="AI109" s="933"/>
      <c r="AJ109" s="934"/>
      <c r="AK109" s="932" t="s">
        <v>307</v>
      </c>
      <c r="AL109" s="933"/>
      <c r="AM109" s="933"/>
      <c r="AN109" s="933"/>
      <c r="AO109" s="934"/>
      <c r="AP109" s="932" t="s">
        <v>436</v>
      </c>
      <c r="AQ109" s="933"/>
      <c r="AR109" s="933"/>
      <c r="AS109" s="933"/>
      <c r="AT109" s="935"/>
      <c r="AU109" s="952" t="s">
        <v>433</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434</v>
      </c>
      <c r="BR109" s="933"/>
      <c r="BS109" s="933"/>
      <c r="BT109" s="933"/>
      <c r="BU109" s="934"/>
      <c r="BV109" s="932" t="s">
        <v>435</v>
      </c>
      <c r="BW109" s="933"/>
      <c r="BX109" s="933"/>
      <c r="BY109" s="933"/>
      <c r="BZ109" s="934"/>
      <c r="CA109" s="932" t="s">
        <v>307</v>
      </c>
      <c r="CB109" s="933"/>
      <c r="CC109" s="933"/>
      <c r="CD109" s="933"/>
      <c r="CE109" s="934"/>
      <c r="CF109" s="953" t="s">
        <v>436</v>
      </c>
      <c r="CG109" s="953"/>
      <c r="CH109" s="953"/>
      <c r="CI109" s="953"/>
      <c r="CJ109" s="953"/>
      <c r="CK109" s="932" t="s">
        <v>437</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434</v>
      </c>
      <c r="DH109" s="933"/>
      <c r="DI109" s="933"/>
      <c r="DJ109" s="933"/>
      <c r="DK109" s="934"/>
      <c r="DL109" s="932" t="s">
        <v>435</v>
      </c>
      <c r="DM109" s="933"/>
      <c r="DN109" s="933"/>
      <c r="DO109" s="933"/>
      <c r="DP109" s="934"/>
      <c r="DQ109" s="932" t="s">
        <v>307</v>
      </c>
      <c r="DR109" s="933"/>
      <c r="DS109" s="933"/>
      <c r="DT109" s="933"/>
      <c r="DU109" s="934"/>
      <c r="DV109" s="932" t="s">
        <v>436</v>
      </c>
      <c r="DW109" s="933"/>
      <c r="DX109" s="933"/>
      <c r="DY109" s="933"/>
      <c r="DZ109" s="935"/>
    </row>
    <row r="110" spans="1:131" s="221" customFormat="1" ht="26.25" customHeight="1" x14ac:dyDescent="0.15">
      <c r="A110" s="936" t="s">
        <v>438</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1838137</v>
      </c>
      <c r="AB110" s="940"/>
      <c r="AC110" s="940"/>
      <c r="AD110" s="940"/>
      <c r="AE110" s="941"/>
      <c r="AF110" s="942">
        <v>1878445</v>
      </c>
      <c r="AG110" s="940"/>
      <c r="AH110" s="940"/>
      <c r="AI110" s="940"/>
      <c r="AJ110" s="941"/>
      <c r="AK110" s="942">
        <v>2045941</v>
      </c>
      <c r="AL110" s="940"/>
      <c r="AM110" s="940"/>
      <c r="AN110" s="940"/>
      <c r="AO110" s="941"/>
      <c r="AP110" s="943">
        <v>14.6</v>
      </c>
      <c r="AQ110" s="944"/>
      <c r="AR110" s="944"/>
      <c r="AS110" s="944"/>
      <c r="AT110" s="945"/>
      <c r="AU110" s="946" t="s">
        <v>73</v>
      </c>
      <c r="AV110" s="947"/>
      <c r="AW110" s="947"/>
      <c r="AX110" s="947"/>
      <c r="AY110" s="947"/>
      <c r="AZ110" s="969" t="s">
        <v>439</v>
      </c>
      <c r="BA110" s="937"/>
      <c r="BB110" s="937"/>
      <c r="BC110" s="937"/>
      <c r="BD110" s="937"/>
      <c r="BE110" s="937"/>
      <c r="BF110" s="937"/>
      <c r="BG110" s="937"/>
      <c r="BH110" s="937"/>
      <c r="BI110" s="937"/>
      <c r="BJ110" s="937"/>
      <c r="BK110" s="937"/>
      <c r="BL110" s="937"/>
      <c r="BM110" s="937"/>
      <c r="BN110" s="937"/>
      <c r="BO110" s="937"/>
      <c r="BP110" s="938"/>
      <c r="BQ110" s="970">
        <v>19639087</v>
      </c>
      <c r="BR110" s="971"/>
      <c r="BS110" s="971"/>
      <c r="BT110" s="971"/>
      <c r="BU110" s="971"/>
      <c r="BV110" s="971">
        <v>22359072</v>
      </c>
      <c r="BW110" s="971"/>
      <c r="BX110" s="971"/>
      <c r="BY110" s="971"/>
      <c r="BZ110" s="971"/>
      <c r="CA110" s="971">
        <v>23389436</v>
      </c>
      <c r="CB110" s="971"/>
      <c r="CC110" s="971"/>
      <c r="CD110" s="971"/>
      <c r="CE110" s="971"/>
      <c r="CF110" s="984">
        <v>166.7</v>
      </c>
      <c r="CG110" s="985"/>
      <c r="CH110" s="985"/>
      <c r="CI110" s="985"/>
      <c r="CJ110" s="985"/>
      <c r="CK110" s="986" t="s">
        <v>440</v>
      </c>
      <c r="CL110" s="987"/>
      <c r="CM110" s="969" t="s">
        <v>441</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70" t="s">
        <v>130</v>
      </c>
      <c r="DH110" s="971"/>
      <c r="DI110" s="971"/>
      <c r="DJ110" s="971"/>
      <c r="DK110" s="971"/>
      <c r="DL110" s="971" t="s">
        <v>130</v>
      </c>
      <c r="DM110" s="971"/>
      <c r="DN110" s="971"/>
      <c r="DO110" s="971"/>
      <c r="DP110" s="971"/>
      <c r="DQ110" s="971" t="s">
        <v>406</v>
      </c>
      <c r="DR110" s="971"/>
      <c r="DS110" s="971"/>
      <c r="DT110" s="971"/>
      <c r="DU110" s="971"/>
      <c r="DV110" s="972" t="s">
        <v>442</v>
      </c>
      <c r="DW110" s="972"/>
      <c r="DX110" s="972"/>
      <c r="DY110" s="972"/>
      <c r="DZ110" s="973"/>
    </row>
    <row r="111" spans="1:131" s="221" customFormat="1" ht="26.25" customHeight="1" x14ac:dyDescent="0.15">
      <c r="A111" s="974" t="s">
        <v>443</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406</v>
      </c>
      <c r="AB111" s="978"/>
      <c r="AC111" s="978"/>
      <c r="AD111" s="978"/>
      <c r="AE111" s="979"/>
      <c r="AF111" s="980" t="s">
        <v>406</v>
      </c>
      <c r="AG111" s="978"/>
      <c r="AH111" s="978"/>
      <c r="AI111" s="978"/>
      <c r="AJ111" s="979"/>
      <c r="AK111" s="980" t="s">
        <v>406</v>
      </c>
      <c r="AL111" s="978"/>
      <c r="AM111" s="978"/>
      <c r="AN111" s="978"/>
      <c r="AO111" s="979"/>
      <c r="AP111" s="981" t="s">
        <v>406</v>
      </c>
      <c r="AQ111" s="982"/>
      <c r="AR111" s="982"/>
      <c r="AS111" s="982"/>
      <c r="AT111" s="983"/>
      <c r="AU111" s="948"/>
      <c r="AV111" s="949"/>
      <c r="AW111" s="949"/>
      <c r="AX111" s="949"/>
      <c r="AY111" s="949"/>
      <c r="AZ111" s="962" t="s">
        <v>444</v>
      </c>
      <c r="BA111" s="963"/>
      <c r="BB111" s="963"/>
      <c r="BC111" s="963"/>
      <c r="BD111" s="963"/>
      <c r="BE111" s="963"/>
      <c r="BF111" s="963"/>
      <c r="BG111" s="963"/>
      <c r="BH111" s="963"/>
      <c r="BI111" s="963"/>
      <c r="BJ111" s="963"/>
      <c r="BK111" s="963"/>
      <c r="BL111" s="963"/>
      <c r="BM111" s="963"/>
      <c r="BN111" s="963"/>
      <c r="BO111" s="963"/>
      <c r="BP111" s="964"/>
      <c r="BQ111" s="965">
        <v>378235</v>
      </c>
      <c r="BR111" s="966"/>
      <c r="BS111" s="966"/>
      <c r="BT111" s="966"/>
      <c r="BU111" s="966"/>
      <c r="BV111" s="966">
        <v>383435</v>
      </c>
      <c r="BW111" s="966"/>
      <c r="BX111" s="966"/>
      <c r="BY111" s="966"/>
      <c r="BZ111" s="966"/>
      <c r="CA111" s="966">
        <v>327589</v>
      </c>
      <c r="CB111" s="966"/>
      <c r="CC111" s="966"/>
      <c r="CD111" s="966"/>
      <c r="CE111" s="966"/>
      <c r="CF111" s="960">
        <v>2.2999999999999998</v>
      </c>
      <c r="CG111" s="961"/>
      <c r="CH111" s="961"/>
      <c r="CI111" s="961"/>
      <c r="CJ111" s="961"/>
      <c r="CK111" s="988"/>
      <c r="CL111" s="989"/>
      <c r="CM111" s="962" t="s">
        <v>445</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130</v>
      </c>
      <c r="DH111" s="966"/>
      <c r="DI111" s="966"/>
      <c r="DJ111" s="966"/>
      <c r="DK111" s="966"/>
      <c r="DL111" s="966" t="s">
        <v>442</v>
      </c>
      <c r="DM111" s="966"/>
      <c r="DN111" s="966"/>
      <c r="DO111" s="966"/>
      <c r="DP111" s="966"/>
      <c r="DQ111" s="966" t="s">
        <v>442</v>
      </c>
      <c r="DR111" s="966"/>
      <c r="DS111" s="966"/>
      <c r="DT111" s="966"/>
      <c r="DU111" s="966"/>
      <c r="DV111" s="967" t="s">
        <v>406</v>
      </c>
      <c r="DW111" s="967"/>
      <c r="DX111" s="967"/>
      <c r="DY111" s="967"/>
      <c r="DZ111" s="968"/>
    </row>
    <row r="112" spans="1:131" s="221" customFormat="1" ht="26.25" customHeight="1" x14ac:dyDescent="0.15">
      <c r="A112" s="992" t="s">
        <v>446</v>
      </c>
      <c r="B112" s="993"/>
      <c r="C112" s="963" t="s">
        <v>447</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98" t="s">
        <v>130</v>
      </c>
      <c r="AB112" s="999"/>
      <c r="AC112" s="999"/>
      <c r="AD112" s="999"/>
      <c r="AE112" s="1000"/>
      <c r="AF112" s="1001" t="s">
        <v>406</v>
      </c>
      <c r="AG112" s="999"/>
      <c r="AH112" s="999"/>
      <c r="AI112" s="999"/>
      <c r="AJ112" s="1000"/>
      <c r="AK112" s="1001" t="s">
        <v>406</v>
      </c>
      <c r="AL112" s="999"/>
      <c r="AM112" s="999"/>
      <c r="AN112" s="999"/>
      <c r="AO112" s="1000"/>
      <c r="AP112" s="1002" t="s">
        <v>442</v>
      </c>
      <c r="AQ112" s="1003"/>
      <c r="AR112" s="1003"/>
      <c r="AS112" s="1003"/>
      <c r="AT112" s="1004"/>
      <c r="AU112" s="948"/>
      <c r="AV112" s="949"/>
      <c r="AW112" s="949"/>
      <c r="AX112" s="949"/>
      <c r="AY112" s="949"/>
      <c r="AZ112" s="962" t="s">
        <v>448</v>
      </c>
      <c r="BA112" s="963"/>
      <c r="BB112" s="963"/>
      <c r="BC112" s="963"/>
      <c r="BD112" s="963"/>
      <c r="BE112" s="963"/>
      <c r="BF112" s="963"/>
      <c r="BG112" s="963"/>
      <c r="BH112" s="963"/>
      <c r="BI112" s="963"/>
      <c r="BJ112" s="963"/>
      <c r="BK112" s="963"/>
      <c r="BL112" s="963"/>
      <c r="BM112" s="963"/>
      <c r="BN112" s="963"/>
      <c r="BO112" s="963"/>
      <c r="BP112" s="964"/>
      <c r="BQ112" s="965">
        <v>11090125</v>
      </c>
      <c r="BR112" s="966"/>
      <c r="BS112" s="966"/>
      <c r="BT112" s="966"/>
      <c r="BU112" s="966"/>
      <c r="BV112" s="966">
        <v>10578662</v>
      </c>
      <c r="BW112" s="966"/>
      <c r="BX112" s="966"/>
      <c r="BY112" s="966"/>
      <c r="BZ112" s="966"/>
      <c r="CA112" s="966">
        <v>10306176</v>
      </c>
      <c r="CB112" s="966"/>
      <c r="CC112" s="966"/>
      <c r="CD112" s="966"/>
      <c r="CE112" s="966"/>
      <c r="CF112" s="960">
        <v>73.5</v>
      </c>
      <c r="CG112" s="961"/>
      <c r="CH112" s="961"/>
      <c r="CI112" s="961"/>
      <c r="CJ112" s="961"/>
      <c r="CK112" s="988"/>
      <c r="CL112" s="989"/>
      <c r="CM112" s="962" t="s">
        <v>449</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442</v>
      </c>
      <c r="DH112" s="966"/>
      <c r="DI112" s="966"/>
      <c r="DJ112" s="966"/>
      <c r="DK112" s="966"/>
      <c r="DL112" s="966" t="s">
        <v>442</v>
      </c>
      <c r="DM112" s="966"/>
      <c r="DN112" s="966"/>
      <c r="DO112" s="966"/>
      <c r="DP112" s="966"/>
      <c r="DQ112" s="966" t="s">
        <v>442</v>
      </c>
      <c r="DR112" s="966"/>
      <c r="DS112" s="966"/>
      <c r="DT112" s="966"/>
      <c r="DU112" s="966"/>
      <c r="DV112" s="967" t="s">
        <v>130</v>
      </c>
      <c r="DW112" s="967"/>
      <c r="DX112" s="967"/>
      <c r="DY112" s="967"/>
      <c r="DZ112" s="968"/>
    </row>
    <row r="113" spans="1:130" s="221" customFormat="1" ht="26.25" customHeight="1" x14ac:dyDescent="0.15">
      <c r="A113" s="994"/>
      <c r="B113" s="995"/>
      <c r="C113" s="963" t="s">
        <v>450</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77">
        <v>921589</v>
      </c>
      <c r="AB113" s="978"/>
      <c r="AC113" s="978"/>
      <c r="AD113" s="978"/>
      <c r="AE113" s="979"/>
      <c r="AF113" s="980">
        <v>911533</v>
      </c>
      <c r="AG113" s="978"/>
      <c r="AH113" s="978"/>
      <c r="AI113" s="978"/>
      <c r="AJ113" s="979"/>
      <c r="AK113" s="980">
        <v>940137</v>
      </c>
      <c r="AL113" s="978"/>
      <c r="AM113" s="978"/>
      <c r="AN113" s="978"/>
      <c r="AO113" s="979"/>
      <c r="AP113" s="981">
        <v>6.7</v>
      </c>
      <c r="AQ113" s="982"/>
      <c r="AR113" s="982"/>
      <c r="AS113" s="982"/>
      <c r="AT113" s="983"/>
      <c r="AU113" s="948"/>
      <c r="AV113" s="949"/>
      <c r="AW113" s="949"/>
      <c r="AX113" s="949"/>
      <c r="AY113" s="949"/>
      <c r="AZ113" s="962" t="s">
        <v>451</v>
      </c>
      <c r="BA113" s="963"/>
      <c r="BB113" s="963"/>
      <c r="BC113" s="963"/>
      <c r="BD113" s="963"/>
      <c r="BE113" s="963"/>
      <c r="BF113" s="963"/>
      <c r="BG113" s="963"/>
      <c r="BH113" s="963"/>
      <c r="BI113" s="963"/>
      <c r="BJ113" s="963"/>
      <c r="BK113" s="963"/>
      <c r="BL113" s="963"/>
      <c r="BM113" s="963"/>
      <c r="BN113" s="963"/>
      <c r="BO113" s="963"/>
      <c r="BP113" s="964"/>
      <c r="BQ113" s="965">
        <v>757533</v>
      </c>
      <c r="BR113" s="966"/>
      <c r="BS113" s="966"/>
      <c r="BT113" s="966"/>
      <c r="BU113" s="966"/>
      <c r="BV113" s="966">
        <v>799053</v>
      </c>
      <c r="BW113" s="966"/>
      <c r="BX113" s="966"/>
      <c r="BY113" s="966"/>
      <c r="BZ113" s="966"/>
      <c r="CA113" s="966">
        <v>814910</v>
      </c>
      <c r="CB113" s="966"/>
      <c r="CC113" s="966"/>
      <c r="CD113" s="966"/>
      <c r="CE113" s="966"/>
      <c r="CF113" s="960">
        <v>5.8</v>
      </c>
      <c r="CG113" s="961"/>
      <c r="CH113" s="961"/>
      <c r="CI113" s="961"/>
      <c r="CJ113" s="961"/>
      <c r="CK113" s="988"/>
      <c r="CL113" s="989"/>
      <c r="CM113" s="962" t="s">
        <v>452</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998" t="s">
        <v>130</v>
      </c>
      <c r="DH113" s="999"/>
      <c r="DI113" s="999"/>
      <c r="DJ113" s="999"/>
      <c r="DK113" s="1000"/>
      <c r="DL113" s="1001" t="s">
        <v>442</v>
      </c>
      <c r="DM113" s="999"/>
      <c r="DN113" s="999"/>
      <c r="DO113" s="999"/>
      <c r="DP113" s="1000"/>
      <c r="DQ113" s="1001" t="s">
        <v>130</v>
      </c>
      <c r="DR113" s="999"/>
      <c r="DS113" s="999"/>
      <c r="DT113" s="999"/>
      <c r="DU113" s="1000"/>
      <c r="DV113" s="1002" t="s">
        <v>406</v>
      </c>
      <c r="DW113" s="1003"/>
      <c r="DX113" s="1003"/>
      <c r="DY113" s="1003"/>
      <c r="DZ113" s="1004"/>
    </row>
    <row r="114" spans="1:130" s="221" customFormat="1" ht="26.25" customHeight="1" x14ac:dyDescent="0.15">
      <c r="A114" s="994"/>
      <c r="B114" s="995"/>
      <c r="C114" s="963" t="s">
        <v>453</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98">
        <v>115165</v>
      </c>
      <c r="AB114" s="999"/>
      <c r="AC114" s="999"/>
      <c r="AD114" s="999"/>
      <c r="AE114" s="1000"/>
      <c r="AF114" s="1001">
        <v>99489</v>
      </c>
      <c r="AG114" s="999"/>
      <c r="AH114" s="999"/>
      <c r="AI114" s="999"/>
      <c r="AJ114" s="1000"/>
      <c r="AK114" s="1001">
        <v>115685</v>
      </c>
      <c r="AL114" s="999"/>
      <c r="AM114" s="999"/>
      <c r="AN114" s="999"/>
      <c r="AO114" s="1000"/>
      <c r="AP114" s="1002">
        <v>0.8</v>
      </c>
      <c r="AQ114" s="1003"/>
      <c r="AR114" s="1003"/>
      <c r="AS114" s="1003"/>
      <c r="AT114" s="1004"/>
      <c r="AU114" s="948"/>
      <c r="AV114" s="949"/>
      <c r="AW114" s="949"/>
      <c r="AX114" s="949"/>
      <c r="AY114" s="949"/>
      <c r="AZ114" s="962" t="s">
        <v>454</v>
      </c>
      <c r="BA114" s="963"/>
      <c r="BB114" s="963"/>
      <c r="BC114" s="963"/>
      <c r="BD114" s="963"/>
      <c r="BE114" s="963"/>
      <c r="BF114" s="963"/>
      <c r="BG114" s="963"/>
      <c r="BH114" s="963"/>
      <c r="BI114" s="963"/>
      <c r="BJ114" s="963"/>
      <c r="BK114" s="963"/>
      <c r="BL114" s="963"/>
      <c r="BM114" s="963"/>
      <c r="BN114" s="963"/>
      <c r="BO114" s="963"/>
      <c r="BP114" s="964"/>
      <c r="BQ114" s="965">
        <v>2622089</v>
      </c>
      <c r="BR114" s="966"/>
      <c r="BS114" s="966"/>
      <c r="BT114" s="966"/>
      <c r="BU114" s="966"/>
      <c r="BV114" s="966">
        <v>2625031</v>
      </c>
      <c r="BW114" s="966"/>
      <c r="BX114" s="966"/>
      <c r="BY114" s="966"/>
      <c r="BZ114" s="966"/>
      <c r="CA114" s="966">
        <v>2838749</v>
      </c>
      <c r="CB114" s="966"/>
      <c r="CC114" s="966"/>
      <c r="CD114" s="966"/>
      <c r="CE114" s="966"/>
      <c r="CF114" s="960">
        <v>20.2</v>
      </c>
      <c r="CG114" s="961"/>
      <c r="CH114" s="961"/>
      <c r="CI114" s="961"/>
      <c r="CJ114" s="961"/>
      <c r="CK114" s="988"/>
      <c r="CL114" s="989"/>
      <c r="CM114" s="962" t="s">
        <v>455</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998" t="s">
        <v>130</v>
      </c>
      <c r="DH114" s="999"/>
      <c r="DI114" s="999"/>
      <c r="DJ114" s="999"/>
      <c r="DK114" s="1000"/>
      <c r="DL114" s="1001" t="s">
        <v>130</v>
      </c>
      <c r="DM114" s="999"/>
      <c r="DN114" s="999"/>
      <c r="DO114" s="999"/>
      <c r="DP114" s="1000"/>
      <c r="DQ114" s="1001" t="s">
        <v>406</v>
      </c>
      <c r="DR114" s="999"/>
      <c r="DS114" s="999"/>
      <c r="DT114" s="999"/>
      <c r="DU114" s="1000"/>
      <c r="DV114" s="1002" t="s">
        <v>130</v>
      </c>
      <c r="DW114" s="1003"/>
      <c r="DX114" s="1003"/>
      <c r="DY114" s="1003"/>
      <c r="DZ114" s="1004"/>
    </row>
    <row r="115" spans="1:130" s="221" customFormat="1" ht="26.25" customHeight="1" x14ac:dyDescent="0.15">
      <c r="A115" s="994"/>
      <c r="B115" s="995"/>
      <c r="C115" s="963" t="s">
        <v>456</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77" t="s">
        <v>130</v>
      </c>
      <c r="AB115" s="978"/>
      <c r="AC115" s="978"/>
      <c r="AD115" s="978"/>
      <c r="AE115" s="979"/>
      <c r="AF115" s="980" t="s">
        <v>130</v>
      </c>
      <c r="AG115" s="978"/>
      <c r="AH115" s="978"/>
      <c r="AI115" s="978"/>
      <c r="AJ115" s="979"/>
      <c r="AK115" s="980" t="s">
        <v>130</v>
      </c>
      <c r="AL115" s="978"/>
      <c r="AM115" s="978"/>
      <c r="AN115" s="978"/>
      <c r="AO115" s="979"/>
      <c r="AP115" s="981" t="s">
        <v>406</v>
      </c>
      <c r="AQ115" s="982"/>
      <c r="AR115" s="982"/>
      <c r="AS115" s="982"/>
      <c r="AT115" s="983"/>
      <c r="AU115" s="948"/>
      <c r="AV115" s="949"/>
      <c r="AW115" s="949"/>
      <c r="AX115" s="949"/>
      <c r="AY115" s="949"/>
      <c r="AZ115" s="962" t="s">
        <v>457</v>
      </c>
      <c r="BA115" s="963"/>
      <c r="BB115" s="963"/>
      <c r="BC115" s="963"/>
      <c r="BD115" s="963"/>
      <c r="BE115" s="963"/>
      <c r="BF115" s="963"/>
      <c r="BG115" s="963"/>
      <c r="BH115" s="963"/>
      <c r="BI115" s="963"/>
      <c r="BJ115" s="963"/>
      <c r="BK115" s="963"/>
      <c r="BL115" s="963"/>
      <c r="BM115" s="963"/>
      <c r="BN115" s="963"/>
      <c r="BO115" s="963"/>
      <c r="BP115" s="964"/>
      <c r="BQ115" s="965" t="s">
        <v>406</v>
      </c>
      <c r="BR115" s="966"/>
      <c r="BS115" s="966"/>
      <c r="BT115" s="966"/>
      <c r="BU115" s="966"/>
      <c r="BV115" s="966" t="s">
        <v>130</v>
      </c>
      <c r="BW115" s="966"/>
      <c r="BX115" s="966"/>
      <c r="BY115" s="966"/>
      <c r="BZ115" s="966"/>
      <c r="CA115" s="966" t="s">
        <v>406</v>
      </c>
      <c r="CB115" s="966"/>
      <c r="CC115" s="966"/>
      <c r="CD115" s="966"/>
      <c r="CE115" s="966"/>
      <c r="CF115" s="960" t="s">
        <v>406</v>
      </c>
      <c r="CG115" s="961"/>
      <c r="CH115" s="961"/>
      <c r="CI115" s="961"/>
      <c r="CJ115" s="961"/>
      <c r="CK115" s="988"/>
      <c r="CL115" s="989"/>
      <c r="CM115" s="962" t="s">
        <v>458</v>
      </c>
      <c r="CN115" s="963"/>
      <c r="CO115" s="963"/>
      <c r="CP115" s="963"/>
      <c r="CQ115" s="963"/>
      <c r="CR115" s="963"/>
      <c r="CS115" s="963"/>
      <c r="CT115" s="963"/>
      <c r="CU115" s="963"/>
      <c r="CV115" s="963"/>
      <c r="CW115" s="963"/>
      <c r="CX115" s="963"/>
      <c r="CY115" s="963"/>
      <c r="CZ115" s="963"/>
      <c r="DA115" s="963"/>
      <c r="DB115" s="963"/>
      <c r="DC115" s="963"/>
      <c r="DD115" s="963"/>
      <c r="DE115" s="963"/>
      <c r="DF115" s="964"/>
      <c r="DG115" s="998">
        <v>378235</v>
      </c>
      <c r="DH115" s="999"/>
      <c r="DI115" s="999"/>
      <c r="DJ115" s="999"/>
      <c r="DK115" s="1000"/>
      <c r="DL115" s="1001">
        <v>383435</v>
      </c>
      <c r="DM115" s="999"/>
      <c r="DN115" s="999"/>
      <c r="DO115" s="999"/>
      <c r="DP115" s="1000"/>
      <c r="DQ115" s="1001">
        <v>327589</v>
      </c>
      <c r="DR115" s="999"/>
      <c r="DS115" s="999"/>
      <c r="DT115" s="999"/>
      <c r="DU115" s="1000"/>
      <c r="DV115" s="1002">
        <v>2.2999999999999998</v>
      </c>
      <c r="DW115" s="1003"/>
      <c r="DX115" s="1003"/>
      <c r="DY115" s="1003"/>
      <c r="DZ115" s="1004"/>
    </row>
    <row r="116" spans="1:130" s="221" customFormat="1" ht="26.25" customHeight="1" x14ac:dyDescent="0.15">
      <c r="A116" s="996"/>
      <c r="B116" s="997"/>
      <c r="C116" s="1005" t="s">
        <v>459</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8" t="s">
        <v>406</v>
      </c>
      <c r="AB116" s="999"/>
      <c r="AC116" s="999"/>
      <c r="AD116" s="999"/>
      <c r="AE116" s="1000"/>
      <c r="AF116" s="1001">
        <v>1090</v>
      </c>
      <c r="AG116" s="999"/>
      <c r="AH116" s="999"/>
      <c r="AI116" s="999"/>
      <c r="AJ116" s="1000"/>
      <c r="AK116" s="1001">
        <v>310</v>
      </c>
      <c r="AL116" s="999"/>
      <c r="AM116" s="999"/>
      <c r="AN116" s="999"/>
      <c r="AO116" s="1000"/>
      <c r="AP116" s="1002">
        <v>0</v>
      </c>
      <c r="AQ116" s="1003"/>
      <c r="AR116" s="1003"/>
      <c r="AS116" s="1003"/>
      <c r="AT116" s="1004"/>
      <c r="AU116" s="948"/>
      <c r="AV116" s="949"/>
      <c r="AW116" s="949"/>
      <c r="AX116" s="949"/>
      <c r="AY116" s="949"/>
      <c r="AZ116" s="1007" t="s">
        <v>460</v>
      </c>
      <c r="BA116" s="1008"/>
      <c r="BB116" s="1008"/>
      <c r="BC116" s="1008"/>
      <c r="BD116" s="1008"/>
      <c r="BE116" s="1008"/>
      <c r="BF116" s="1008"/>
      <c r="BG116" s="1008"/>
      <c r="BH116" s="1008"/>
      <c r="BI116" s="1008"/>
      <c r="BJ116" s="1008"/>
      <c r="BK116" s="1008"/>
      <c r="BL116" s="1008"/>
      <c r="BM116" s="1008"/>
      <c r="BN116" s="1008"/>
      <c r="BO116" s="1008"/>
      <c r="BP116" s="1009"/>
      <c r="BQ116" s="965" t="s">
        <v>130</v>
      </c>
      <c r="BR116" s="966"/>
      <c r="BS116" s="966"/>
      <c r="BT116" s="966"/>
      <c r="BU116" s="966"/>
      <c r="BV116" s="966" t="s">
        <v>406</v>
      </c>
      <c r="BW116" s="966"/>
      <c r="BX116" s="966"/>
      <c r="BY116" s="966"/>
      <c r="BZ116" s="966"/>
      <c r="CA116" s="966" t="s">
        <v>406</v>
      </c>
      <c r="CB116" s="966"/>
      <c r="CC116" s="966"/>
      <c r="CD116" s="966"/>
      <c r="CE116" s="966"/>
      <c r="CF116" s="960" t="s">
        <v>406</v>
      </c>
      <c r="CG116" s="961"/>
      <c r="CH116" s="961"/>
      <c r="CI116" s="961"/>
      <c r="CJ116" s="961"/>
      <c r="CK116" s="988"/>
      <c r="CL116" s="989"/>
      <c r="CM116" s="962" t="s">
        <v>461</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998" t="s">
        <v>130</v>
      </c>
      <c r="DH116" s="999"/>
      <c r="DI116" s="999"/>
      <c r="DJ116" s="999"/>
      <c r="DK116" s="1000"/>
      <c r="DL116" s="1001" t="s">
        <v>406</v>
      </c>
      <c r="DM116" s="999"/>
      <c r="DN116" s="999"/>
      <c r="DO116" s="999"/>
      <c r="DP116" s="1000"/>
      <c r="DQ116" s="1001" t="s">
        <v>406</v>
      </c>
      <c r="DR116" s="999"/>
      <c r="DS116" s="999"/>
      <c r="DT116" s="999"/>
      <c r="DU116" s="1000"/>
      <c r="DV116" s="1002" t="s">
        <v>406</v>
      </c>
      <c r="DW116" s="1003"/>
      <c r="DX116" s="1003"/>
      <c r="DY116" s="1003"/>
      <c r="DZ116" s="1004"/>
    </row>
    <row r="117" spans="1:130" s="221" customFormat="1" ht="26.25" customHeight="1" x14ac:dyDescent="0.15">
      <c r="A117" s="952" t="s">
        <v>189</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17" t="s">
        <v>462</v>
      </c>
      <c r="Z117" s="934"/>
      <c r="AA117" s="1018">
        <v>2874891</v>
      </c>
      <c r="AB117" s="1019"/>
      <c r="AC117" s="1019"/>
      <c r="AD117" s="1019"/>
      <c r="AE117" s="1020"/>
      <c r="AF117" s="1021">
        <v>2890557</v>
      </c>
      <c r="AG117" s="1019"/>
      <c r="AH117" s="1019"/>
      <c r="AI117" s="1019"/>
      <c r="AJ117" s="1020"/>
      <c r="AK117" s="1021">
        <v>3102073</v>
      </c>
      <c r="AL117" s="1019"/>
      <c r="AM117" s="1019"/>
      <c r="AN117" s="1019"/>
      <c r="AO117" s="1020"/>
      <c r="AP117" s="1022"/>
      <c r="AQ117" s="1023"/>
      <c r="AR117" s="1023"/>
      <c r="AS117" s="1023"/>
      <c r="AT117" s="1024"/>
      <c r="AU117" s="948"/>
      <c r="AV117" s="949"/>
      <c r="AW117" s="949"/>
      <c r="AX117" s="949"/>
      <c r="AY117" s="949"/>
      <c r="AZ117" s="1014" t="s">
        <v>463</v>
      </c>
      <c r="BA117" s="1015"/>
      <c r="BB117" s="1015"/>
      <c r="BC117" s="1015"/>
      <c r="BD117" s="1015"/>
      <c r="BE117" s="1015"/>
      <c r="BF117" s="1015"/>
      <c r="BG117" s="1015"/>
      <c r="BH117" s="1015"/>
      <c r="BI117" s="1015"/>
      <c r="BJ117" s="1015"/>
      <c r="BK117" s="1015"/>
      <c r="BL117" s="1015"/>
      <c r="BM117" s="1015"/>
      <c r="BN117" s="1015"/>
      <c r="BO117" s="1015"/>
      <c r="BP117" s="1016"/>
      <c r="BQ117" s="965" t="s">
        <v>442</v>
      </c>
      <c r="BR117" s="966"/>
      <c r="BS117" s="966"/>
      <c r="BT117" s="966"/>
      <c r="BU117" s="966"/>
      <c r="BV117" s="966" t="s">
        <v>130</v>
      </c>
      <c r="BW117" s="966"/>
      <c r="BX117" s="966"/>
      <c r="BY117" s="966"/>
      <c r="BZ117" s="966"/>
      <c r="CA117" s="966" t="s">
        <v>130</v>
      </c>
      <c r="CB117" s="966"/>
      <c r="CC117" s="966"/>
      <c r="CD117" s="966"/>
      <c r="CE117" s="966"/>
      <c r="CF117" s="960" t="s">
        <v>406</v>
      </c>
      <c r="CG117" s="961"/>
      <c r="CH117" s="961"/>
      <c r="CI117" s="961"/>
      <c r="CJ117" s="961"/>
      <c r="CK117" s="988"/>
      <c r="CL117" s="989"/>
      <c r="CM117" s="962" t="s">
        <v>464</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998" t="s">
        <v>406</v>
      </c>
      <c r="DH117" s="999"/>
      <c r="DI117" s="999"/>
      <c r="DJ117" s="999"/>
      <c r="DK117" s="1000"/>
      <c r="DL117" s="1001" t="s">
        <v>442</v>
      </c>
      <c r="DM117" s="999"/>
      <c r="DN117" s="999"/>
      <c r="DO117" s="999"/>
      <c r="DP117" s="1000"/>
      <c r="DQ117" s="1001" t="s">
        <v>442</v>
      </c>
      <c r="DR117" s="999"/>
      <c r="DS117" s="999"/>
      <c r="DT117" s="999"/>
      <c r="DU117" s="1000"/>
      <c r="DV117" s="1002" t="s">
        <v>130</v>
      </c>
      <c r="DW117" s="1003"/>
      <c r="DX117" s="1003"/>
      <c r="DY117" s="1003"/>
      <c r="DZ117" s="1004"/>
    </row>
    <row r="118" spans="1:130" s="221" customFormat="1" ht="26.25" customHeight="1" x14ac:dyDescent="0.15">
      <c r="A118" s="952" t="s">
        <v>437</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434</v>
      </c>
      <c r="AB118" s="933"/>
      <c r="AC118" s="933"/>
      <c r="AD118" s="933"/>
      <c r="AE118" s="934"/>
      <c r="AF118" s="932" t="s">
        <v>435</v>
      </c>
      <c r="AG118" s="933"/>
      <c r="AH118" s="933"/>
      <c r="AI118" s="933"/>
      <c r="AJ118" s="934"/>
      <c r="AK118" s="932" t="s">
        <v>307</v>
      </c>
      <c r="AL118" s="933"/>
      <c r="AM118" s="933"/>
      <c r="AN118" s="933"/>
      <c r="AO118" s="934"/>
      <c r="AP118" s="1010" t="s">
        <v>436</v>
      </c>
      <c r="AQ118" s="1011"/>
      <c r="AR118" s="1011"/>
      <c r="AS118" s="1011"/>
      <c r="AT118" s="1012"/>
      <c r="AU118" s="948"/>
      <c r="AV118" s="949"/>
      <c r="AW118" s="949"/>
      <c r="AX118" s="949"/>
      <c r="AY118" s="949"/>
      <c r="AZ118" s="1013" t="s">
        <v>465</v>
      </c>
      <c r="BA118" s="1005"/>
      <c r="BB118" s="1005"/>
      <c r="BC118" s="1005"/>
      <c r="BD118" s="1005"/>
      <c r="BE118" s="1005"/>
      <c r="BF118" s="1005"/>
      <c r="BG118" s="1005"/>
      <c r="BH118" s="1005"/>
      <c r="BI118" s="1005"/>
      <c r="BJ118" s="1005"/>
      <c r="BK118" s="1005"/>
      <c r="BL118" s="1005"/>
      <c r="BM118" s="1005"/>
      <c r="BN118" s="1005"/>
      <c r="BO118" s="1005"/>
      <c r="BP118" s="1006"/>
      <c r="BQ118" s="1039" t="s">
        <v>406</v>
      </c>
      <c r="BR118" s="1040"/>
      <c r="BS118" s="1040"/>
      <c r="BT118" s="1040"/>
      <c r="BU118" s="1040"/>
      <c r="BV118" s="1040" t="s">
        <v>442</v>
      </c>
      <c r="BW118" s="1040"/>
      <c r="BX118" s="1040"/>
      <c r="BY118" s="1040"/>
      <c r="BZ118" s="1040"/>
      <c r="CA118" s="1040" t="s">
        <v>130</v>
      </c>
      <c r="CB118" s="1040"/>
      <c r="CC118" s="1040"/>
      <c r="CD118" s="1040"/>
      <c r="CE118" s="1040"/>
      <c r="CF118" s="960" t="s">
        <v>406</v>
      </c>
      <c r="CG118" s="961"/>
      <c r="CH118" s="961"/>
      <c r="CI118" s="961"/>
      <c r="CJ118" s="961"/>
      <c r="CK118" s="988"/>
      <c r="CL118" s="989"/>
      <c r="CM118" s="962" t="s">
        <v>466</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998" t="s">
        <v>442</v>
      </c>
      <c r="DH118" s="999"/>
      <c r="DI118" s="999"/>
      <c r="DJ118" s="999"/>
      <c r="DK118" s="1000"/>
      <c r="DL118" s="1001" t="s">
        <v>442</v>
      </c>
      <c r="DM118" s="999"/>
      <c r="DN118" s="999"/>
      <c r="DO118" s="999"/>
      <c r="DP118" s="1000"/>
      <c r="DQ118" s="1001" t="s">
        <v>406</v>
      </c>
      <c r="DR118" s="999"/>
      <c r="DS118" s="999"/>
      <c r="DT118" s="999"/>
      <c r="DU118" s="1000"/>
      <c r="DV118" s="1002" t="s">
        <v>442</v>
      </c>
      <c r="DW118" s="1003"/>
      <c r="DX118" s="1003"/>
      <c r="DY118" s="1003"/>
      <c r="DZ118" s="1004"/>
    </row>
    <row r="119" spans="1:130" s="221" customFormat="1" ht="26.25" customHeight="1" x14ac:dyDescent="0.15">
      <c r="A119" s="1096" t="s">
        <v>440</v>
      </c>
      <c r="B119" s="987"/>
      <c r="C119" s="969" t="s">
        <v>441</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442</v>
      </c>
      <c r="AB119" s="940"/>
      <c r="AC119" s="940"/>
      <c r="AD119" s="940"/>
      <c r="AE119" s="941"/>
      <c r="AF119" s="942" t="s">
        <v>130</v>
      </c>
      <c r="AG119" s="940"/>
      <c r="AH119" s="940"/>
      <c r="AI119" s="940"/>
      <c r="AJ119" s="941"/>
      <c r="AK119" s="942" t="s">
        <v>406</v>
      </c>
      <c r="AL119" s="940"/>
      <c r="AM119" s="940"/>
      <c r="AN119" s="940"/>
      <c r="AO119" s="941"/>
      <c r="AP119" s="943" t="s">
        <v>442</v>
      </c>
      <c r="AQ119" s="944"/>
      <c r="AR119" s="944"/>
      <c r="AS119" s="944"/>
      <c r="AT119" s="945"/>
      <c r="AU119" s="950"/>
      <c r="AV119" s="951"/>
      <c r="AW119" s="951"/>
      <c r="AX119" s="951"/>
      <c r="AY119" s="951"/>
      <c r="AZ119" s="242" t="s">
        <v>189</v>
      </c>
      <c r="BA119" s="242"/>
      <c r="BB119" s="242"/>
      <c r="BC119" s="242"/>
      <c r="BD119" s="242"/>
      <c r="BE119" s="242"/>
      <c r="BF119" s="242"/>
      <c r="BG119" s="242"/>
      <c r="BH119" s="242"/>
      <c r="BI119" s="242"/>
      <c r="BJ119" s="242"/>
      <c r="BK119" s="242"/>
      <c r="BL119" s="242"/>
      <c r="BM119" s="242"/>
      <c r="BN119" s="242"/>
      <c r="BO119" s="1017" t="s">
        <v>467</v>
      </c>
      <c r="BP119" s="1045"/>
      <c r="BQ119" s="1039">
        <v>34487069</v>
      </c>
      <c r="BR119" s="1040"/>
      <c r="BS119" s="1040"/>
      <c r="BT119" s="1040"/>
      <c r="BU119" s="1040"/>
      <c r="BV119" s="1040">
        <v>36745253</v>
      </c>
      <c r="BW119" s="1040"/>
      <c r="BX119" s="1040"/>
      <c r="BY119" s="1040"/>
      <c r="BZ119" s="1040"/>
      <c r="CA119" s="1040">
        <v>37676860</v>
      </c>
      <c r="CB119" s="1040"/>
      <c r="CC119" s="1040"/>
      <c r="CD119" s="1040"/>
      <c r="CE119" s="1040"/>
      <c r="CF119" s="1041"/>
      <c r="CG119" s="1042"/>
      <c r="CH119" s="1042"/>
      <c r="CI119" s="1042"/>
      <c r="CJ119" s="1043"/>
      <c r="CK119" s="990"/>
      <c r="CL119" s="991"/>
      <c r="CM119" s="1013" t="s">
        <v>468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44" t="s">
        <v>130</v>
      </c>
      <c r="DH119" s="1026"/>
      <c r="DI119" s="1026"/>
      <c r="DJ119" s="1026"/>
      <c r="DK119" s="1027"/>
      <c r="DL119" s="1025" t="s">
        <v>406</v>
      </c>
      <c r="DM119" s="1026"/>
      <c r="DN119" s="1026"/>
      <c r="DO119" s="1026"/>
      <c r="DP119" s="1027"/>
      <c r="DQ119" s="1025" t="s">
        <v>442</v>
      </c>
      <c r="DR119" s="1026"/>
      <c r="DS119" s="1026"/>
      <c r="DT119" s="1026"/>
      <c r="DU119" s="1027"/>
      <c r="DV119" s="1028" t="s">
        <v>442</v>
      </c>
      <c r="DW119" s="1029"/>
      <c r="DX119" s="1029"/>
      <c r="DY119" s="1029"/>
      <c r="DZ119" s="1030"/>
    </row>
    <row r="120" spans="1:130" s="221" customFormat="1" ht="26.25" customHeight="1" x14ac:dyDescent="0.15">
      <c r="A120" s="1097"/>
      <c r="B120" s="989"/>
      <c r="C120" s="962" t="s">
        <v>445</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998" t="s">
        <v>406</v>
      </c>
      <c r="AB120" s="999"/>
      <c r="AC120" s="999"/>
      <c r="AD120" s="999"/>
      <c r="AE120" s="1000"/>
      <c r="AF120" s="1001" t="s">
        <v>442</v>
      </c>
      <c r="AG120" s="999"/>
      <c r="AH120" s="999"/>
      <c r="AI120" s="999"/>
      <c r="AJ120" s="1000"/>
      <c r="AK120" s="1001" t="s">
        <v>442</v>
      </c>
      <c r="AL120" s="999"/>
      <c r="AM120" s="999"/>
      <c r="AN120" s="999"/>
      <c r="AO120" s="1000"/>
      <c r="AP120" s="1002" t="s">
        <v>130</v>
      </c>
      <c r="AQ120" s="1003"/>
      <c r="AR120" s="1003"/>
      <c r="AS120" s="1003"/>
      <c r="AT120" s="1004"/>
      <c r="AU120" s="1031" t="s">
        <v>469</v>
      </c>
      <c r="AV120" s="1032"/>
      <c r="AW120" s="1032"/>
      <c r="AX120" s="1032"/>
      <c r="AY120" s="1033"/>
      <c r="AZ120" s="969" t="s">
        <v>470</v>
      </c>
      <c r="BA120" s="937"/>
      <c r="BB120" s="937"/>
      <c r="BC120" s="937"/>
      <c r="BD120" s="937"/>
      <c r="BE120" s="937"/>
      <c r="BF120" s="937"/>
      <c r="BG120" s="937"/>
      <c r="BH120" s="937"/>
      <c r="BI120" s="937"/>
      <c r="BJ120" s="937"/>
      <c r="BK120" s="937"/>
      <c r="BL120" s="937"/>
      <c r="BM120" s="937"/>
      <c r="BN120" s="937"/>
      <c r="BO120" s="937"/>
      <c r="BP120" s="938"/>
      <c r="BQ120" s="970">
        <v>4308545</v>
      </c>
      <c r="BR120" s="971"/>
      <c r="BS120" s="971"/>
      <c r="BT120" s="971"/>
      <c r="BU120" s="971"/>
      <c r="BV120" s="971">
        <v>4457514</v>
      </c>
      <c r="BW120" s="971"/>
      <c r="BX120" s="971"/>
      <c r="BY120" s="971"/>
      <c r="BZ120" s="971"/>
      <c r="CA120" s="971">
        <v>5496332</v>
      </c>
      <c r="CB120" s="971"/>
      <c r="CC120" s="971"/>
      <c r="CD120" s="971"/>
      <c r="CE120" s="971"/>
      <c r="CF120" s="984">
        <v>39.200000000000003</v>
      </c>
      <c r="CG120" s="985"/>
      <c r="CH120" s="985"/>
      <c r="CI120" s="985"/>
      <c r="CJ120" s="985"/>
      <c r="CK120" s="1046" t="s">
        <v>471</v>
      </c>
      <c r="CL120" s="1047"/>
      <c r="CM120" s="1047"/>
      <c r="CN120" s="1047"/>
      <c r="CO120" s="1048"/>
      <c r="CP120" s="1054" t="s">
        <v>412</v>
      </c>
      <c r="CQ120" s="1055"/>
      <c r="CR120" s="1055"/>
      <c r="CS120" s="1055"/>
      <c r="CT120" s="1055"/>
      <c r="CU120" s="1055"/>
      <c r="CV120" s="1055"/>
      <c r="CW120" s="1055"/>
      <c r="CX120" s="1055"/>
      <c r="CY120" s="1055"/>
      <c r="CZ120" s="1055"/>
      <c r="DA120" s="1055"/>
      <c r="DB120" s="1055"/>
      <c r="DC120" s="1055"/>
      <c r="DD120" s="1055"/>
      <c r="DE120" s="1055"/>
      <c r="DF120" s="1056"/>
      <c r="DG120" s="970">
        <v>8624663</v>
      </c>
      <c r="DH120" s="971"/>
      <c r="DI120" s="971"/>
      <c r="DJ120" s="971"/>
      <c r="DK120" s="971"/>
      <c r="DL120" s="971">
        <v>8309723</v>
      </c>
      <c r="DM120" s="971"/>
      <c r="DN120" s="971"/>
      <c r="DO120" s="971"/>
      <c r="DP120" s="971"/>
      <c r="DQ120" s="971">
        <v>8210316</v>
      </c>
      <c r="DR120" s="971"/>
      <c r="DS120" s="971"/>
      <c r="DT120" s="971"/>
      <c r="DU120" s="971"/>
      <c r="DV120" s="972">
        <v>58.5</v>
      </c>
      <c r="DW120" s="972"/>
      <c r="DX120" s="972"/>
      <c r="DY120" s="972"/>
      <c r="DZ120" s="973"/>
    </row>
    <row r="121" spans="1:130" s="221" customFormat="1" ht="26.25" customHeight="1" x14ac:dyDescent="0.15">
      <c r="A121" s="1097"/>
      <c r="B121" s="989"/>
      <c r="C121" s="1014" t="s">
        <v>472</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98" t="s">
        <v>130</v>
      </c>
      <c r="AB121" s="999"/>
      <c r="AC121" s="999"/>
      <c r="AD121" s="999"/>
      <c r="AE121" s="1000"/>
      <c r="AF121" s="1001" t="s">
        <v>406</v>
      </c>
      <c r="AG121" s="999"/>
      <c r="AH121" s="999"/>
      <c r="AI121" s="999"/>
      <c r="AJ121" s="1000"/>
      <c r="AK121" s="1001" t="s">
        <v>406</v>
      </c>
      <c r="AL121" s="999"/>
      <c r="AM121" s="999"/>
      <c r="AN121" s="999"/>
      <c r="AO121" s="1000"/>
      <c r="AP121" s="1002" t="s">
        <v>406</v>
      </c>
      <c r="AQ121" s="1003"/>
      <c r="AR121" s="1003"/>
      <c r="AS121" s="1003"/>
      <c r="AT121" s="1004"/>
      <c r="AU121" s="1034"/>
      <c r="AV121" s="1035"/>
      <c r="AW121" s="1035"/>
      <c r="AX121" s="1035"/>
      <c r="AY121" s="1036"/>
      <c r="AZ121" s="962" t="s">
        <v>473</v>
      </c>
      <c r="BA121" s="963"/>
      <c r="BB121" s="963"/>
      <c r="BC121" s="963"/>
      <c r="BD121" s="963"/>
      <c r="BE121" s="963"/>
      <c r="BF121" s="963"/>
      <c r="BG121" s="963"/>
      <c r="BH121" s="963"/>
      <c r="BI121" s="963"/>
      <c r="BJ121" s="963"/>
      <c r="BK121" s="963"/>
      <c r="BL121" s="963"/>
      <c r="BM121" s="963"/>
      <c r="BN121" s="963"/>
      <c r="BO121" s="963"/>
      <c r="BP121" s="964"/>
      <c r="BQ121" s="965">
        <v>4907081</v>
      </c>
      <c r="BR121" s="966"/>
      <c r="BS121" s="966"/>
      <c r="BT121" s="966"/>
      <c r="BU121" s="966"/>
      <c r="BV121" s="966">
        <v>4648142</v>
      </c>
      <c r="BW121" s="966"/>
      <c r="BX121" s="966"/>
      <c r="BY121" s="966"/>
      <c r="BZ121" s="966"/>
      <c r="CA121" s="966">
        <v>4475909</v>
      </c>
      <c r="CB121" s="966"/>
      <c r="CC121" s="966"/>
      <c r="CD121" s="966"/>
      <c r="CE121" s="966"/>
      <c r="CF121" s="960">
        <v>31.9</v>
      </c>
      <c r="CG121" s="961"/>
      <c r="CH121" s="961"/>
      <c r="CI121" s="961"/>
      <c r="CJ121" s="961"/>
      <c r="CK121" s="1049"/>
      <c r="CL121" s="1050"/>
      <c r="CM121" s="1050"/>
      <c r="CN121" s="1050"/>
      <c r="CO121" s="1051"/>
      <c r="CP121" s="1059" t="s">
        <v>474</v>
      </c>
      <c r="CQ121" s="1060"/>
      <c r="CR121" s="1060"/>
      <c r="CS121" s="1060"/>
      <c r="CT121" s="1060"/>
      <c r="CU121" s="1060"/>
      <c r="CV121" s="1060"/>
      <c r="CW121" s="1060"/>
      <c r="CX121" s="1060"/>
      <c r="CY121" s="1060"/>
      <c r="CZ121" s="1060"/>
      <c r="DA121" s="1060"/>
      <c r="DB121" s="1060"/>
      <c r="DC121" s="1060"/>
      <c r="DD121" s="1060"/>
      <c r="DE121" s="1060"/>
      <c r="DF121" s="1061"/>
      <c r="DG121" s="965">
        <v>2461724</v>
      </c>
      <c r="DH121" s="966"/>
      <c r="DI121" s="966"/>
      <c r="DJ121" s="966"/>
      <c r="DK121" s="966"/>
      <c r="DL121" s="966">
        <v>2265053</v>
      </c>
      <c r="DM121" s="966"/>
      <c r="DN121" s="966"/>
      <c r="DO121" s="966"/>
      <c r="DP121" s="966"/>
      <c r="DQ121" s="966">
        <v>2093780</v>
      </c>
      <c r="DR121" s="966"/>
      <c r="DS121" s="966"/>
      <c r="DT121" s="966"/>
      <c r="DU121" s="966"/>
      <c r="DV121" s="967">
        <v>14.9</v>
      </c>
      <c r="DW121" s="967"/>
      <c r="DX121" s="967"/>
      <c r="DY121" s="967"/>
      <c r="DZ121" s="968"/>
    </row>
    <row r="122" spans="1:130" s="221" customFormat="1" ht="26.25" customHeight="1" x14ac:dyDescent="0.15">
      <c r="A122" s="1097"/>
      <c r="B122" s="989"/>
      <c r="C122" s="962" t="s">
        <v>455</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998" t="s">
        <v>442</v>
      </c>
      <c r="AB122" s="999"/>
      <c r="AC122" s="999"/>
      <c r="AD122" s="999"/>
      <c r="AE122" s="1000"/>
      <c r="AF122" s="1001" t="s">
        <v>406</v>
      </c>
      <c r="AG122" s="999"/>
      <c r="AH122" s="999"/>
      <c r="AI122" s="999"/>
      <c r="AJ122" s="1000"/>
      <c r="AK122" s="1001" t="s">
        <v>442</v>
      </c>
      <c r="AL122" s="999"/>
      <c r="AM122" s="999"/>
      <c r="AN122" s="999"/>
      <c r="AO122" s="1000"/>
      <c r="AP122" s="1002" t="s">
        <v>406</v>
      </c>
      <c r="AQ122" s="1003"/>
      <c r="AR122" s="1003"/>
      <c r="AS122" s="1003"/>
      <c r="AT122" s="1004"/>
      <c r="AU122" s="1034"/>
      <c r="AV122" s="1035"/>
      <c r="AW122" s="1035"/>
      <c r="AX122" s="1035"/>
      <c r="AY122" s="1036"/>
      <c r="AZ122" s="1013" t="s">
        <v>475</v>
      </c>
      <c r="BA122" s="1005"/>
      <c r="BB122" s="1005"/>
      <c r="BC122" s="1005"/>
      <c r="BD122" s="1005"/>
      <c r="BE122" s="1005"/>
      <c r="BF122" s="1005"/>
      <c r="BG122" s="1005"/>
      <c r="BH122" s="1005"/>
      <c r="BI122" s="1005"/>
      <c r="BJ122" s="1005"/>
      <c r="BK122" s="1005"/>
      <c r="BL122" s="1005"/>
      <c r="BM122" s="1005"/>
      <c r="BN122" s="1005"/>
      <c r="BO122" s="1005"/>
      <c r="BP122" s="1006"/>
      <c r="BQ122" s="1039">
        <v>26307498</v>
      </c>
      <c r="BR122" s="1040"/>
      <c r="BS122" s="1040"/>
      <c r="BT122" s="1040"/>
      <c r="BU122" s="1040"/>
      <c r="BV122" s="1040">
        <v>26264015</v>
      </c>
      <c r="BW122" s="1040"/>
      <c r="BX122" s="1040"/>
      <c r="BY122" s="1040"/>
      <c r="BZ122" s="1040"/>
      <c r="CA122" s="1040">
        <v>25705448</v>
      </c>
      <c r="CB122" s="1040"/>
      <c r="CC122" s="1040"/>
      <c r="CD122" s="1040"/>
      <c r="CE122" s="1040"/>
      <c r="CF122" s="1057">
        <v>183.2</v>
      </c>
      <c r="CG122" s="1058"/>
      <c r="CH122" s="1058"/>
      <c r="CI122" s="1058"/>
      <c r="CJ122" s="1058"/>
      <c r="CK122" s="1049"/>
      <c r="CL122" s="1050"/>
      <c r="CM122" s="1050"/>
      <c r="CN122" s="1050"/>
      <c r="CO122" s="1051"/>
      <c r="CP122" s="1059" t="s">
        <v>409</v>
      </c>
      <c r="CQ122" s="1060"/>
      <c r="CR122" s="1060"/>
      <c r="CS122" s="1060"/>
      <c r="CT122" s="1060"/>
      <c r="CU122" s="1060"/>
      <c r="CV122" s="1060"/>
      <c r="CW122" s="1060"/>
      <c r="CX122" s="1060"/>
      <c r="CY122" s="1060"/>
      <c r="CZ122" s="1060"/>
      <c r="DA122" s="1060"/>
      <c r="DB122" s="1060"/>
      <c r="DC122" s="1060"/>
      <c r="DD122" s="1060"/>
      <c r="DE122" s="1060"/>
      <c r="DF122" s="1061"/>
      <c r="DG122" s="965">
        <v>3738</v>
      </c>
      <c r="DH122" s="966"/>
      <c r="DI122" s="966"/>
      <c r="DJ122" s="966"/>
      <c r="DK122" s="966"/>
      <c r="DL122" s="966">
        <v>3886</v>
      </c>
      <c r="DM122" s="966"/>
      <c r="DN122" s="966"/>
      <c r="DO122" s="966"/>
      <c r="DP122" s="966"/>
      <c r="DQ122" s="966">
        <v>2080</v>
      </c>
      <c r="DR122" s="966"/>
      <c r="DS122" s="966"/>
      <c r="DT122" s="966"/>
      <c r="DU122" s="966"/>
      <c r="DV122" s="967">
        <v>0</v>
      </c>
      <c r="DW122" s="967"/>
      <c r="DX122" s="967"/>
      <c r="DY122" s="967"/>
      <c r="DZ122" s="968"/>
    </row>
    <row r="123" spans="1:130" s="221" customFormat="1" ht="26.25" customHeight="1" x14ac:dyDescent="0.15">
      <c r="A123" s="1097"/>
      <c r="B123" s="989"/>
      <c r="C123" s="962" t="s">
        <v>461</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998" t="s">
        <v>442</v>
      </c>
      <c r="AB123" s="999"/>
      <c r="AC123" s="999"/>
      <c r="AD123" s="999"/>
      <c r="AE123" s="1000"/>
      <c r="AF123" s="1001" t="s">
        <v>130</v>
      </c>
      <c r="AG123" s="999"/>
      <c r="AH123" s="999"/>
      <c r="AI123" s="999"/>
      <c r="AJ123" s="1000"/>
      <c r="AK123" s="1001" t="s">
        <v>406</v>
      </c>
      <c r="AL123" s="999"/>
      <c r="AM123" s="999"/>
      <c r="AN123" s="999"/>
      <c r="AO123" s="1000"/>
      <c r="AP123" s="1002" t="s">
        <v>130</v>
      </c>
      <c r="AQ123" s="1003"/>
      <c r="AR123" s="1003"/>
      <c r="AS123" s="1003"/>
      <c r="AT123" s="1004"/>
      <c r="AU123" s="1037"/>
      <c r="AV123" s="1038"/>
      <c r="AW123" s="1038"/>
      <c r="AX123" s="1038"/>
      <c r="AY123" s="1038"/>
      <c r="AZ123" s="242" t="s">
        <v>189</v>
      </c>
      <c r="BA123" s="242"/>
      <c r="BB123" s="242"/>
      <c r="BC123" s="242"/>
      <c r="BD123" s="242"/>
      <c r="BE123" s="242"/>
      <c r="BF123" s="242"/>
      <c r="BG123" s="242"/>
      <c r="BH123" s="242"/>
      <c r="BI123" s="242"/>
      <c r="BJ123" s="242"/>
      <c r="BK123" s="242"/>
      <c r="BL123" s="242"/>
      <c r="BM123" s="242"/>
      <c r="BN123" s="242"/>
      <c r="BO123" s="1017" t="s">
        <v>476</v>
      </c>
      <c r="BP123" s="1045"/>
      <c r="BQ123" s="1103">
        <v>35523124</v>
      </c>
      <c r="BR123" s="1104"/>
      <c r="BS123" s="1104"/>
      <c r="BT123" s="1104"/>
      <c r="BU123" s="1104"/>
      <c r="BV123" s="1104">
        <v>35369671</v>
      </c>
      <c r="BW123" s="1104"/>
      <c r="BX123" s="1104"/>
      <c r="BY123" s="1104"/>
      <c r="BZ123" s="1104"/>
      <c r="CA123" s="1104">
        <v>35677689</v>
      </c>
      <c r="CB123" s="1104"/>
      <c r="CC123" s="1104"/>
      <c r="CD123" s="1104"/>
      <c r="CE123" s="1104"/>
      <c r="CF123" s="1041"/>
      <c r="CG123" s="1042"/>
      <c r="CH123" s="1042"/>
      <c r="CI123" s="1042"/>
      <c r="CJ123" s="1043"/>
      <c r="CK123" s="1049"/>
      <c r="CL123" s="1050"/>
      <c r="CM123" s="1050"/>
      <c r="CN123" s="1050"/>
      <c r="CO123" s="1051"/>
      <c r="CP123" s="1059" t="s">
        <v>477</v>
      </c>
      <c r="CQ123" s="1060"/>
      <c r="CR123" s="1060"/>
      <c r="CS123" s="1060"/>
      <c r="CT123" s="1060"/>
      <c r="CU123" s="1060"/>
      <c r="CV123" s="1060"/>
      <c r="CW123" s="1060"/>
      <c r="CX123" s="1060"/>
      <c r="CY123" s="1060"/>
      <c r="CZ123" s="1060"/>
      <c r="DA123" s="1060"/>
      <c r="DB123" s="1060"/>
      <c r="DC123" s="1060"/>
      <c r="DD123" s="1060"/>
      <c r="DE123" s="1060"/>
      <c r="DF123" s="1061"/>
      <c r="DG123" s="998" t="s">
        <v>130</v>
      </c>
      <c r="DH123" s="999"/>
      <c r="DI123" s="999"/>
      <c r="DJ123" s="999"/>
      <c r="DK123" s="1000"/>
      <c r="DL123" s="1001" t="s">
        <v>130</v>
      </c>
      <c r="DM123" s="999"/>
      <c r="DN123" s="999"/>
      <c r="DO123" s="999"/>
      <c r="DP123" s="1000"/>
      <c r="DQ123" s="1001" t="s">
        <v>406</v>
      </c>
      <c r="DR123" s="999"/>
      <c r="DS123" s="999"/>
      <c r="DT123" s="999"/>
      <c r="DU123" s="1000"/>
      <c r="DV123" s="1002" t="s">
        <v>130</v>
      </c>
      <c r="DW123" s="1003"/>
      <c r="DX123" s="1003"/>
      <c r="DY123" s="1003"/>
      <c r="DZ123" s="1004"/>
    </row>
    <row r="124" spans="1:130" s="221" customFormat="1" ht="26.25" customHeight="1" thickBot="1" x14ac:dyDescent="0.2">
      <c r="A124" s="1097"/>
      <c r="B124" s="989"/>
      <c r="C124" s="962" t="s">
        <v>464</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998" t="s">
        <v>130</v>
      </c>
      <c r="AB124" s="999"/>
      <c r="AC124" s="999"/>
      <c r="AD124" s="999"/>
      <c r="AE124" s="1000"/>
      <c r="AF124" s="1001" t="s">
        <v>442</v>
      </c>
      <c r="AG124" s="999"/>
      <c r="AH124" s="999"/>
      <c r="AI124" s="999"/>
      <c r="AJ124" s="1000"/>
      <c r="AK124" s="1001" t="s">
        <v>130</v>
      </c>
      <c r="AL124" s="999"/>
      <c r="AM124" s="999"/>
      <c r="AN124" s="999"/>
      <c r="AO124" s="1000"/>
      <c r="AP124" s="1002" t="s">
        <v>406</v>
      </c>
      <c r="AQ124" s="1003"/>
      <c r="AR124" s="1003"/>
      <c r="AS124" s="1003"/>
      <c r="AT124" s="1004"/>
      <c r="AU124" s="1099" t="s">
        <v>478</v>
      </c>
      <c r="AV124" s="1100"/>
      <c r="AW124" s="1100"/>
      <c r="AX124" s="1100"/>
      <c r="AY124" s="1100"/>
      <c r="AZ124" s="1100"/>
      <c r="BA124" s="1100"/>
      <c r="BB124" s="1100"/>
      <c r="BC124" s="1100"/>
      <c r="BD124" s="1100"/>
      <c r="BE124" s="1100"/>
      <c r="BF124" s="1100"/>
      <c r="BG124" s="1100"/>
      <c r="BH124" s="1100"/>
      <c r="BI124" s="1100"/>
      <c r="BJ124" s="1100"/>
      <c r="BK124" s="1100"/>
      <c r="BL124" s="1100"/>
      <c r="BM124" s="1100"/>
      <c r="BN124" s="1100"/>
      <c r="BO124" s="1100"/>
      <c r="BP124" s="1101"/>
      <c r="BQ124" s="1102" t="s">
        <v>442</v>
      </c>
      <c r="BR124" s="1067"/>
      <c r="BS124" s="1067"/>
      <c r="BT124" s="1067"/>
      <c r="BU124" s="1067"/>
      <c r="BV124" s="1067">
        <v>10.3</v>
      </c>
      <c r="BW124" s="1067"/>
      <c r="BX124" s="1067"/>
      <c r="BY124" s="1067"/>
      <c r="BZ124" s="1067"/>
      <c r="CA124" s="1067">
        <v>14.2</v>
      </c>
      <c r="CB124" s="1067"/>
      <c r="CC124" s="1067"/>
      <c r="CD124" s="1067"/>
      <c r="CE124" s="1067"/>
      <c r="CF124" s="1068"/>
      <c r="CG124" s="1069"/>
      <c r="CH124" s="1069"/>
      <c r="CI124" s="1069"/>
      <c r="CJ124" s="1070"/>
      <c r="CK124" s="1052"/>
      <c r="CL124" s="1052"/>
      <c r="CM124" s="1052"/>
      <c r="CN124" s="1052"/>
      <c r="CO124" s="1053"/>
      <c r="CP124" s="1059" t="s">
        <v>479</v>
      </c>
      <c r="CQ124" s="1060"/>
      <c r="CR124" s="1060"/>
      <c r="CS124" s="1060"/>
      <c r="CT124" s="1060"/>
      <c r="CU124" s="1060"/>
      <c r="CV124" s="1060"/>
      <c r="CW124" s="1060"/>
      <c r="CX124" s="1060"/>
      <c r="CY124" s="1060"/>
      <c r="CZ124" s="1060"/>
      <c r="DA124" s="1060"/>
      <c r="DB124" s="1060"/>
      <c r="DC124" s="1060"/>
      <c r="DD124" s="1060"/>
      <c r="DE124" s="1060"/>
      <c r="DF124" s="1061"/>
      <c r="DG124" s="1044" t="s">
        <v>406</v>
      </c>
      <c r="DH124" s="1026"/>
      <c r="DI124" s="1026"/>
      <c r="DJ124" s="1026"/>
      <c r="DK124" s="1027"/>
      <c r="DL124" s="1025" t="s">
        <v>130</v>
      </c>
      <c r="DM124" s="1026"/>
      <c r="DN124" s="1026"/>
      <c r="DO124" s="1026"/>
      <c r="DP124" s="1027"/>
      <c r="DQ124" s="1025" t="s">
        <v>406</v>
      </c>
      <c r="DR124" s="1026"/>
      <c r="DS124" s="1026"/>
      <c r="DT124" s="1026"/>
      <c r="DU124" s="1027"/>
      <c r="DV124" s="1028" t="s">
        <v>406</v>
      </c>
      <c r="DW124" s="1029"/>
      <c r="DX124" s="1029"/>
      <c r="DY124" s="1029"/>
      <c r="DZ124" s="1030"/>
    </row>
    <row r="125" spans="1:130" s="221" customFormat="1" ht="26.25" customHeight="1" x14ac:dyDescent="0.15">
      <c r="A125" s="1097"/>
      <c r="B125" s="989"/>
      <c r="C125" s="962" t="s">
        <v>466</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998" t="s">
        <v>130</v>
      </c>
      <c r="AB125" s="999"/>
      <c r="AC125" s="999"/>
      <c r="AD125" s="999"/>
      <c r="AE125" s="1000"/>
      <c r="AF125" s="1001" t="s">
        <v>130</v>
      </c>
      <c r="AG125" s="999"/>
      <c r="AH125" s="999"/>
      <c r="AI125" s="999"/>
      <c r="AJ125" s="1000"/>
      <c r="AK125" s="1001" t="s">
        <v>130</v>
      </c>
      <c r="AL125" s="999"/>
      <c r="AM125" s="999"/>
      <c r="AN125" s="999"/>
      <c r="AO125" s="1000"/>
      <c r="AP125" s="1002" t="s">
        <v>130</v>
      </c>
      <c r="AQ125" s="1003"/>
      <c r="AR125" s="1003"/>
      <c r="AS125" s="1003"/>
      <c r="AT125" s="100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62" t="s">
        <v>480</v>
      </c>
      <c r="CL125" s="1047"/>
      <c r="CM125" s="1047"/>
      <c r="CN125" s="1047"/>
      <c r="CO125" s="1048"/>
      <c r="CP125" s="969" t="s">
        <v>481</v>
      </c>
      <c r="CQ125" s="937"/>
      <c r="CR125" s="937"/>
      <c r="CS125" s="937"/>
      <c r="CT125" s="937"/>
      <c r="CU125" s="937"/>
      <c r="CV125" s="937"/>
      <c r="CW125" s="937"/>
      <c r="CX125" s="937"/>
      <c r="CY125" s="937"/>
      <c r="CZ125" s="937"/>
      <c r="DA125" s="937"/>
      <c r="DB125" s="937"/>
      <c r="DC125" s="937"/>
      <c r="DD125" s="937"/>
      <c r="DE125" s="937"/>
      <c r="DF125" s="938"/>
      <c r="DG125" s="970" t="s">
        <v>130</v>
      </c>
      <c r="DH125" s="971"/>
      <c r="DI125" s="971"/>
      <c r="DJ125" s="971"/>
      <c r="DK125" s="971"/>
      <c r="DL125" s="971" t="s">
        <v>406</v>
      </c>
      <c r="DM125" s="971"/>
      <c r="DN125" s="971"/>
      <c r="DO125" s="971"/>
      <c r="DP125" s="971"/>
      <c r="DQ125" s="971" t="s">
        <v>130</v>
      </c>
      <c r="DR125" s="971"/>
      <c r="DS125" s="971"/>
      <c r="DT125" s="971"/>
      <c r="DU125" s="971"/>
      <c r="DV125" s="972" t="s">
        <v>130</v>
      </c>
      <c r="DW125" s="972"/>
      <c r="DX125" s="972"/>
      <c r="DY125" s="972"/>
      <c r="DZ125" s="973"/>
    </row>
    <row r="126" spans="1:130" s="221" customFormat="1" ht="26.25" customHeight="1" thickBot="1" x14ac:dyDescent="0.2">
      <c r="A126" s="1097"/>
      <c r="B126" s="989"/>
      <c r="C126" s="962" t="s">
        <v>468</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998" t="s">
        <v>406</v>
      </c>
      <c r="AB126" s="999"/>
      <c r="AC126" s="999"/>
      <c r="AD126" s="999"/>
      <c r="AE126" s="1000"/>
      <c r="AF126" s="1001" t="s">
        <v>406</v>
      </c>
      <c r="AG126" s="999"/>
      <c r="AH126" s="999"/>
      <c r="AI126" s="999"/>
      <c r="AJ126" s="1000"/>
      <c r="AK126" s="1001" t="s">
        <v>406</v>
      </c>
      <c r="AL126" s="999"/>
      <c r="AM126" s="999"/>
      <c r="AN126" s="999"/>
      <c r="AO126" s="1000"/>
      <c r="AP126" s="1002" t="s">
        <v>130</v>
      </c>
      <c r="AQ126" s="1003"/>
      <c r="AR126" s="1003"/>
      <c r="AS126" s="1003"/>
      <c r="AT126" s="100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63"/>
      <c r="CL126" s="1050"/>
      <c r="CM126" s="1050"/>
      <c r="CN126" s="1050"/>
      <c r="CO126" s="1051"/>
      <c r="CP126" s="962" t="s">
        <v>482</v>
      </c>
      <c r="CQ126" s="963"/>
      <c r="CR126" s="963"/>
      <c r="CS126" s="963"/>
      <c r="CT126" s="963"/>
      <c r="CU126" s="963"/>
      <c r="CV126" s="963"/>
      <c r="CW126" s="963"/>
      <c r="CX126" s="963"/>
      <c r="CY126" s="963"/>
      <c r="CZ126" s="963"/>
      <c r="DA126" s="963"/>
      <c r="DB126" s="963"/>
      <c r="DC126" s="963"/>
      <c r="DD126" s="963"/>
      <c r="DE126" s="963"/>
      <c r="DF126" s="964"/>
      <c r="DG126" s="965" t="s">
        <v>406</v>
      </c>
      <c r="DH126" s="966"/>
      <c r="DI126" s="966"/>
      <c r="DJ126" s="966"/>
      <c r="DK126" s="966"/>
      <c r="DL126" s="966" t="s">
        <v>406</v>
      </c>
      <c r="DM126" s="966"/>
      <c r="DN126" s="966"/>
      <c r="DO126" s="966"/>
      <c r="DP126" s="966"/>
      <c r="DQ126" s="966" t="s">
        <v>130</v>
      </c>
      <c r="DR126" s="966"/>
      <c r="DS126" s="966"/>
      <c r="DT126" s="966"/>
      <c r="DU126" s="966"/>
      <c r="DV126" s="967" t="s">
        <v>130</v>
      </c>
      <c r="DW126" s="967"/>
      <c r="DX126" s="967"/>
      <c r="DY126" s="967"/>
      <c r="DZ126" s="968"/>
    </row>
    <row r="127" spans="1:130" s="221" customFormat="1" ht="26.25" customHeight="1" x14ac:dyDescent="0.15">
      <c r="A127" s="1098"/>
      <c r="B127" s="991"/>
      <c r="C127" s="1013" t="s">
        <v>483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98" t="s">
        <v>130</v>
      </c>
      <c r="AB127" s="999"/>
      <c r="AC127" s="999"/>
      <c r="AD127" s="999"/>
      <c r="AE127" s="1000"/>
      <c r="AF127" s="1001" t="s">
        <v>130</v>
      </c>
      <c r="AG127" s="999"/>
      <c r="AH127" s="999"/>
      <c r="AI127" s="999"/>
      <c r="AJ127" s="1000"/>
      <c r="AK127" s="1001" t="s">
        <v>406</v>
      </c>
      <c r="AL127" s="999"/>
      <c r="AM127" s="999"/>
      <c r="AN127" s="999"/>
      <c r="AO127" s="1000"/>
      <c r="AP127" s="1002" t="s">
        <v>130</v>
      </c>
      <c r="AQ127" s="1003"/>
      <c r="AR127" s="1003"/>
      <c r="AS127" s="1003"/>
      <c r="AT127" s="1004"/>
      <c r="AU127" s="223"/>
      <c r="AV127" s="223"/>
      <c r="AW127" s="223"/>
      <c r="AX127" s="1071" t="s">
        <v>484</v>
      </c>
      <c r="AY127" s="1072"/>
      <c r="AZ127" s="1072"/>
      <c r="BA127" s="1072"/>
      <c r="BB127" s="1072"/>
      <c r="BC127" s="1072"/>
      <c r="BD127" s="1072"/>
      <c r="BE127" s="1073"/>
      <c r="BF127" s="1074" t="s">
        <v>485</v>
      </c>
      <c r="BG127" s="1072"/>
      <c r="BH127" s="1072"/>
      <c r="BI127" s="1072"/>
      <c r="BJ127" s="1072"/>
      <c r="BK127" s="1072"/>
      <c r="BL127" s="1073"/>
      <c r="BM127" s="1074" t="s">
        <v>486</v>
      </c>
      <c r="BN127" s="1072"/>
      <c r="BO127" s="1072"/>
      <c r="BP127" s="1072"/>
      <c r="BQ127" s="1072"/>
      <c r="BR127" s="1072"/>
      <c r="BS127" s="1073"/>
      <c r="BT127" s="1074" t="s">
        <v>487</v>
      </c>
      <c r="BU127" s="1072"/>
      <c r="BV127" s="1072"/>
      <c r="BW127" s="1072"/>
      <c r="BX127" s="1072"/>
      <c r="BY127" s="1072"/>
      <c r="BZ127" s="1095"/>
      <c r="CA127" s="223"/>
      <c r="CB127" s="223"/>
      <c r="CC127" s="223"/>
      <c r="CD127" s="246"/>
      <c r="CE127" s="246"/>
      <c r="CF127" s="246"/>
      <c r="CG127" s="223"/>
      <c r="CH127" s="223"/>
      <c r="CI127" s="223"/>
      <c r="CJ127" s="245"/>
      <c r="CK127" s="1063"/>
      <c r="CL127" s="1050"/>
      <c r="CM127" s="1050"/>
      <c r="CN127" s="1050"/>
      <c r="CO127" s="1051"/>
      <c r="CP127" s="962" t="s">
        <v>488</v>
      </c>
      <c r="CQ127" s="963"/>
      <c r="CR127" s="963"/>
      <c r="CS127" s="963"/>
      <c r="CT127" s="963"/>
      <c r="CU127" s="963"/>
      <c r="CV127" s="963"/>
      <c r="CW127" s="963"/>
      <c r="CX127" s="963"/>
      <c r="CY127" s="963"/>
      <c r="CZ127" s="963"/>
      <c r="DA127" s="963"/>
      <c r="DB127" s="963"/>
      <c r="DC127" s="963"/>
      <c r="DD127" s="963"/>
      <c r="DE127" s="963"/>
      <c r="DF127" s="964"/>
      <c r="DG127" s="965" t="s">
        <v>130</v>
      </c>
      <c r="DH127" s="966"/>
      <c r="DI127" s="966"/>
      <c r="DJ127" s="966"/>
      <c r="DK127" s="966"/>
      <c r="DL127" s="966" t="s">
        <v>406</v>
      </c>
      <c r="DM127" s="966"/>
      <c r="DN127" s="966"/>
      <c r="DO127" s="966"/>
      <c r="DP127" s="966"/>
      <c r="DQ127" s="966" t="s">
        <v>406</v>
      </c>
      <c r="DR127" s="966"/>
      <c r="DS127" s="966"/>
      <c r="DT127" s="966"/>
      <c r="DU127" s="966"/>
      <c r="DV127" s="967" t="s">
        <v>130</v>
      </c>
      <c r="DW127" s="967"/>
      <c r="DX127" s="967"/>
      <c r="DY127" s="967"/>
      <c r="DZ127" s="968"/>
    </row>
    <row r="128" spans="1:130" s="221" customFormat="1" ht="26.25" customHeight="1" thickBot="1" x14ac:dyDescent="0.2">
      <c r="A128" s="1081" t="s">
        <v>489</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490</v>
      </c>
      <c r="X128" s="1083"/>
      <c r="Y128" s="1083"/>
      <c r="Z128" s="1084"/>
      <c r="AA128" s="1085">
        <v>398173</v>
      </c>
      <c r="AB128" s="1086"/>
      <c r="AC128" s="1086"/>
      <c r="AD128" s="1086"/>
      <c r="AE128" s="1087"/>
      <c r="AF128" s="1088">
        <v>395489</v>
      </c>
      <c r="AG128" s="1086"/>
      <c r="AH128" s="1086"/>
      <c r="AI128" s="1086"/>
      <c r="AJ128" s="1087"/>
      <c r="AK128" s="1088">
        <v>390006</v>
      </c>
      <c r="AL128" s="1086"/>
      <c r="AM128" s="1086"/>
      <c r="AN128" s="1086"/>
      <c r="AO128" s="1087"/>
      <c r="AP128" s="1089"/>
      <c r="AQ128" s="1090"/>
      <c r="AR128" s="1090"/>
      <c r="AS128" s="1090"/>
      <c r="AT128" s="1091"/>
      <c r="AU128" s="223"/>
      <c r="AV128" s="223"/>
      <c r="AW128" s="223"/>
      <c r="AX128" s="936" t="s">
        <v>491</v>
      </c>
      <c r="AY128" s="937"/>
      <c r="AZ128" s="937"/>
      <c r="BA128" s="937"/>
      <c r="BB128" s="937"/>
      <c r="BC128" s="937"/>
      <c r="BD128" s="937"/>
      <c r="BE128" s="938"/>
      <c r="BF128" s="1092" t="s">
        <v>130</v>
      </c>
      <c r="BG128" s="1093"/>
      <c r="BH128" s="1093"/>
      <c r="BI128" s="1093"/>
      <c r="BJ128" s="1093"/>
      <c r="BK128" s="1093"/>
      <c r="BL128" s="1094"/>
      <c r="BM128" s="1092">
        <v>12.7</v>
      </c>
      <c r="BN128" s="1093"/>
      <c r="BO128" s="1093"/>
      <c r="BP128" s="1093"/>
      <c r="BQ128" s="1093"/>
      <c r="BR128" s="1093"/>
      <c r="BS128" s="1094"/>
      <c r="BT128" s="1092">
        <v>20</v>
      </c>
      <c r="BU128" s="1093"/>
      <c r="BV128" s="1093"/>
      <c r="BW128" s="1093"/>
      <c r="BX128" s="1093"/>
      <c r="BY128" s="1093"/>
      <c r="BZ128" s="1116"/>
      <c r="CA128" s="246"/>
      <c r="CB128" s="246"/>
      <c r="CC128" s="246"/>
      <c r="CD128" s="246"/>
      <c r="CE128" s="246"/>
      <c r="CF128" s="246"/>
      <c r="CG128" s="223"/>
      <c r="CH128" s="223"/>
      <c r="CI128" s="223"/>
      <c r="CJ128" s="245"/>
      <c r="CK128" s="1064"/>
      <c r="CL128" s="1065"/>
      <c r="CM128" s="1065"/>
      <c r="CN128" s="1065"/>
      <c r="CO128" s="1066"/>
      <c r="CP128" s="1075" t="s">
        <v>492</v>
      </c>
      <c r="CQ128" s="758"/>
      <c r="CR128" s="758"/>
      <c r="CS128" s="758"/>
      <c r="CT128" s="758"/>
      <c r="CU128" s="758"/>
      <c r="CV128" s="758"/>
      <c r="CW128" s="758"/>
      <c r="CX128" s="758"/>
      <c r="CY128" s="758"/>
      <c r="CZ128" s="758"/>
      <c r="DA128" s="758"/>
      <c r="DB128" s="758"/>
      <c r="DC128" s="758"/>
      <c r="DD128" s="758"/>
      <c r="DE128" s="758"/>
      <c r="DF128" s="1076"/>
      <c r="DG128" s="1077" t="s">
        <v>130</v>
      </c>
      <c r="DH128" s="1078"/>
      <c r="DI128" s="1078"/>
      <c r="DJ128" s="1078"/>
      <c r="DK128" s="1078"/>
      <c r="DL128" s="1078" t="s">
        <v>130</v>
      </c>
      <c r="DM128" s="1078"/>
      <c r="DN128" s="1078"/>
      <c r="DO128" s="1078"/>
      <c r="DP128" s="1078"/>
      <c r="DQ128" s="1078" t="s">
        <v>406</v>
      </c>
      <c r="DR128" s="1078"/>
      <c r="DS128" s="1078"/>
      <c r="DT128" s="1078"/>
      <c r="DU128" s="1078"/>
      <c r="DV128" s="1079" t="s">
        <v>130</v>
      </c>
      <c r="DW128" s="1079"/>
      <c r="DX128" s="1079"/>
      <c r="DY128" s="1079"/>
      <c r="DZ128" s="1080"/>
    </row>
    <row r="129" spans="1:131" s="221" customFormat="1" ht="26.25" customHeight="1" x14ac:dyDescent="0.15">
      <c r="A129" s="974" t="s">
        <v>106</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10" t="s">
        <v>493</v>
      </c>
      <c r="X129" s="1111"/>
      <c r="Y129" s="1111"/>
      <c r="Z129" s="1112"/>
      <c r="AA129" s="998">
        <v>14913810</v>
      </c>
      <c r="AB129" s="999"/>
      <c r="AC129" s="999"/>
      <c r="AD129" s="999"/>
      <c r="AE129" s="1000"/>
      <c r="AF129" s="1001">
        <v>15354211</v>
      </c>
      <c r="AG129" s="999"/>
      <c r="AH129" s="999"/>
      <c r="AI129" s="999"/>
      <c r="AJ129" s="1000"/>
      <c r="AK129" s="1001">
        <v>16143684</v>
      </c>
      <c r="AL129" s="999"/>
      <c r="AM129" s="999"/>
      <c r="AN129" s="999"/>
      <c r="AO129" s="1000"/>
      <c r="AP129" s="1113"/>
      <c r="AQ129" s="1114"/>
      <c r="AR129" s="1114"/>
      <c r="AS129" s="1114"/>
      <c r="AT129" s="1115"/>
      <c r="AU129" s="224"/>
      <c r="AV129" s="224"/>
      <c r="AW129" s="224"/>
      <c r="AX129" s="1105" t="s">
        <v>494</v>
      </c>
      <c r="AY129" s="963"/>
      <c r="AZ129" s="963"/>
      <c r="BA129" s="963"/>
      <c r="BB129" s="963"/>
      <c r="BC129" s="963"/>
      <c r="BD129" s="963"/>
      <c r="BE129" s="964"/>
      <c r="BF129" s="1106" t="s">
        <v>406</v>
      </c>
      <c r="BG129" s="1107"/>
      <c r="BH129" s="1107"/>
      <c r="BI129" s="1107"/>
      <c r="BJ129" s="1107"/>
      <c r="BK129" s="1107"/>
      <c r="BL129" s="1108"/>
      <c r="BM129" s="1106">
        <v>17.7</v>
      </c>
      <c r="BN129" s="1107"/>
      <c r="BO129" s="1107"/>
      <c r="BP129" s="1107"/>
      <c r="BQ129" s="1107"/>
      <c r="BR129" s="1107"/>
      <c r="BS129" s="1108"/>
      <c r="BT129" s="1106">
        <v>30</v>
      </c>
      <c r="BU129" s="1107"/>
      <c r="BV129" s="1107"/>
      <c r="BW129" s="1107"/>
      <c r="BX129" s="1107"/>
      <c r="BY129" s="1107"/>
      <c r="BZ129" s="110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74" t="s">
        <v>495</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10" t="s">
        <v>496</v>
      </c>
      <c r="X130" s="1111"/>
      <c r="Y130" s="1111"/>
      <c r="Z130" s="1112"/>
      <c r="AA130" s="998">
        <v>2106150</v>
      </c>
      <c r="AB130" s="999"/>
      <c r="AC130" s="999"/>
      <c r="AD130" s="999"/>
      <c r="AE130" s="1000"/>
      <c r="AF130" s="1001">
        <v>2097806</v>
      </c>
      <c r="AG130" s="999"/>
      <c r="AH130" s="999"/>
      <c r="AI130" s="999"/>
      <c r="AJ130" s="1000"/>
      <c r="AK130" s="1001">
        <v>2112606</v>
      </c>
      <c r="AL130" s="999"/>
      <c r="AM130" s="999"/>
      <c r="AN130" s="999"/>
      <c r="AO130" s="1000"/>
      <c r="AP130" s="1113"/>
      <c r="AQ130" s="1114"/>
      <c r="AR130" s="1114"/>
      <c r="AS130" s="1114"/>
      <c r="AT130" s="1115"/>
      <c r="AU130" s="224"/>
      <c r="AV130" s="224"/>
      <c r="AW130" s="224"/>
      <c r="AX130" s="1105" t="s">
        <v>497</v>
      </c>
      <c r="AY130" s="963"/>
      <c r="AZ130" s="963"/>
      <c r="BA130" s="963"/>
      <c r="BB130" s="963"/>
      <c r="BC130" s="963"/>
      <c r="BD130" s="963"/>
      <c r="BE130" s="964"/>
      <c r="BF130" s="1141">
        <v>3.3</v>
      </c>
      <c r="BG130" s="1142"/>
      <c r="BH130" s="1142"/>
      <c r="BI130" s="1142"/>
      <c r="BJ130" s="1142"/>
      <c r="BK130" s="1142"/>
      <c r="BL130" s="1143"/>
      <c r="BM130" s="1141">
        <v>25</v>
      </c>
      <c r="BN130" s="1142"/>
      <c r="BO130" s="1142"/>
      <c r="BP130" s="1142"/>
      <c r="BQ130" s="1142"/>
      <c r="BR130" s="1142"/>
      <c r="BS130" s="1143"/>
      <c r="BT130" s="1141">
        <v>35</v>
      </c>
      <c r="BU130" s="1142"/>
      <c r="BV130" s="1142"/>
      <c r="BW130" s="1142"/>
      <c r="BX130" s="1142"/>
      <c r="BY130" s="1142"/>
      <c r="BZ130" s="114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498</v>
      </c>
      <c r="X131" s="1148"/>
      <c r="Y131" s="1148"/>
      <c r="Z131" s="1149"/>
      <c r="AA131" s="1044">
        <v>12807660</v>
      </c>
      <c r="AB131" s="1026"/>
      <c r="AC131" s="1026"/>
      <c r="AD131" s="1026"/>
      <c r="AE131" s="1027"/>
      <c r="AF131" s="1025">
        <v>13256405</v>
      </c>
      <c r="AG131" s="1026"/>
      <c r="AH131" s="1026"/>
      <c r="AI131" s="1026"/>
      <c r="AJ131" s="1027"/>
      <c r="AK131" s="1025">
        <v>14031078</v>
      </c>
      <c r="AL131" s="1026"/>
      <c r="AM131" s="1026"/>
      <c r="AN131" s="1026"/>
      <c r="AO131" s="1027"/>
      <c r="AP131" s="1150"/>
      <c r="AQ131" s="1151"/>
      <c r="AR131" s="1151"/>
      <c r="AS131" s="1151"/>
      <c r="AT131" s="1152"/>
      <c r="AU131" s="224"/>
      <c r="AV131" s="224"/>
      <c r="AW131" s="224"/>
      <c r="AX131" s="1123" t="s">
        <v>499</v>
      </c>
      <c r="AY131" s="758"/>
      <c r="AZ131" s="758"/>
      <c r="BA131" s="758"/>
      <c r="BB131" s="758"/>
      <c r="BC131" s="758"/>
      <c r="BD131" s="758"/>
      <c r="BE131" s="1076"/>
      <c r="BF131" s="1124">
        <v>14.2</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30" t="s">
        <v>500</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501</v>
      </c>
      <c r="W132" s="1134"/>
      <c r="X132" s="1134"/>
      <c r="Y132" s="1134"/>
      <c r="Z132" s="1135"/>
      <c r="AA132" s="1136">
        <v>2.8933310219999999</v>
      </c>
      <c r="AB132" s="1137"/>
      <c r="AC132" s="1137"/>
      <c r="AD132" s="1137"/>
      <c r="AE132" s="1138"/>
      <c r="AF132" s="1139">
        <v>2.9967551530000001</v>
      </c>
      <c r="AG132" s="1137"/>
      <c r="AH132" s="1137"/>
      <c r="AI132" s="1137"/>
      <c r="AJ132" s="1138"/>
      <c r="AK132" s="1139">
        <v>4.2723802119999998</v>
      </c>
      <c r="AL132" s="1137"/>
      <c r="AM132" s="1137"/>
      <c r="AN132" s="1137"/>
      <c r="AO132" s="1138"/>
      <c r="AP132" s="1041"/>
      <c r="AQ132" s="1042"/>
      <c r="AR132" s="1042"/>
      <c r="AS132" s="1042"/>
      <c r="AT132" s="114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502</v>
      </c>
      <c r="W133" s="1117"/>
      <c r="X133" s="1117"/>
      <c r="Y133" s="1117"/>
      <c r="Z133" s="1118"/>
      <c r="AA133" s="1119">
        <v>3.8</v>
      </c>
      <c r="AB133" s="1120"/>
      <c r="AC133" s="1120"/>
      <c r="AD133" s="1120"/>
      <c r="AE133" s="1121"/>
      <c r="AF133" s="1119">
        <v>3.1</v>
      </c>
      <c r="AG133" s="1120"/>
      <c r="AH133" s="1120"/>
      <c r="AI133" s="1120"/>
      <c r="AJ133" s="1121"/>
      <c r="AK133" s="1119">
        <v>3.3</v>
      </c>
      <c r="AL133" s="1120"/>
      <c r="AM133" s="1120"/>
      <c r="AN133" s="1120"/>
      <c r="AO133" s="1121"/>
      <c r="AP133" s="1068"/>
      <c r="AQ133" s="1069"/>
      <c r="AR133" s="1069"/>
      <c r="AS133" s="1069"/>
      <c r="AT133" s="112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MhVUjTB5lf67fMZCMQ30gkGM15oZlO2DGEA+ksvtpH3qmWPUBwfZPtbPnnFlOcY4qY5cO7z7L4jg4WAp/yCg==" saltValue="hOZvVR440LyWCZcW6RJN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yTav9sfvxi6lATSIReQBLi4HT5ngOg0xcsR7B+19rvMmLk1UZwTVvK2V+ond2+HdkGfGPXgZZe90aqyuadng==" saltValue="hAmOCf+s3qp+hh7SfrtmKA=="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4"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5"/>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6" t="s">
        <v>511</v>
      </c>
      <c r="AL9" s="1157"/>
      <c r="AM9" s="1157"/>
      <c r="AN9" s="1158"/>
      <c r="AO9" s="272">
        <v>4517196</v>
      </c>
      <c r="AP9" s="272">
        <v>66666</v>
      </c>
      <c r="AQ9" s="273">
        <v>65025</v>
      </c>
      <c r="AR9" s="274">
        <v>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6" t="s">
        <v>512</v>
      </c>
      <c r="AL10" s="1157"/>
      <c r="AM10" s="1157"/>
      <c r="AN10" s="1158"/>
      <c r="AO10" s="275">
        <v>1084359</v>
      </c>
      <c r="AP10" s="275">
        <v>16003</v>
      </c>
      <c r="AQ10" s="276">
        <v>6119</v>
      </c>
      <c r="AR10" s="277">
        <v>161.5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6" t="s">
        <v>513</v>
      </c>
      <c r="AL11" s="1157"/>
      <c r="AM11" s="1157"/>
      <c r="AN11" s="1158"/>
      <c r="AO11" s="275">
        <v>249557</v>
      </c>
      <c r="AP11" s="275">
        <v>3683</v>
      </c>
      <c r="AQ11" s="276">
        <v>1220</v>
      </c>
      <c r="AR11" s="277">
        <v>201.9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6" t="s">
        <v>514</v>
      </c>
      <c r="AL12" s="1157"/>
      <c r="AM12" s="1157"/>
      <c r="AN12" s="1158"/>
      <c r="AO12" s="275" t="s">
        <v>515</v>
      </c>
      <c r="AP12" s="275" t="s">
        <v>515</v>
      </c>
      <c r="AQ12" s="276">
        <v>12</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6" t="s">
        <v>516</v>
      </c>
      <c r="AL13" s="1157"/>
      <c r="AM13" s="1157"/>
      <c r="AN13" s="1158"/>
      <c r="AO13" s="275">
        <v>220194</v>
      </c>
      <c r="AP13" s="275">
        <v>3250</v>
      </c>
      <c r="AQ13" s="276">
        <v>2792</v>
      </c>
      <c r="AR13" s="277">
        <v>16.399999999999999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6" t="s">
        <v>517</v>
      </c>
      <c r="AL14" s="1157"/>
      <c r="AM14" s="1157"/>
      <c r="AN14" s="1158"/>
      <c r="AO14" s="275">
        <v>75635</v>
      </c>
      <c r="AP14" s="275">
        <v>1116</v>
      </c>
      <c r="AQ14" s="276">
        <v>1408</v>
      </c>
      <c r="AR14" s="277">
        <v>-20.7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9" t="s">
        <v>518</v>
      </c>
      <c r="AL15" s="1160"/>
      <c r="AM15" s="1160"/>
      <c r="AN15" s="1161"/>
      <c r="AO15" s="275">
        <v>-152711</v>
      </c>
      <c r="AP15" s="275">
        <v>-2254</v>
      </c>
      <c r="AQ15" s="276">
        <v>-3962</v>
      </c>
      <c r="AR15" s="277">
        <v>-43.1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9" t="s">
        <v>189</v>
      </c>
      <c r="AL16" s="1160"/>
      <c r="AM16" s="1160"/>
      <c r="AN16" s="1161"/>
      <c r="AO16" s="275">
        <v>5994230</v>
      </c>
      <c r="AP16" s="275">
        <v>88464</v>
      </c>
      <c r="AQ16" s="276">
        <v>72615</v>
      </c>
      <c r="AR16" s="277">
        <v>21.8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2" t="s">
        <v>523</v>
      </c>
      <c r="AL21" s="1163"/>
      <c r="AM21" s="1163"/>
      <c r="AN21" s="1164"/>
      <c r="AO21" s="288">
        <v>6.07</v>
      </c>
      <c r="AP21" s="289">
        <v>6.51</v>
      </c>
      <c r="AQ21" s="290">
        <v>-0.44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2" t="s">
        <v>524</v>
      </c>
      <c r="AL22" s="1163"/>
      <c r="AM22" s="1163"/>
      <c r="AN22" s="1164"/>
      <c r="AO22" s="293">
        <v>99.4</v>
      </c>
      <c r="AP22" s="294">
        <v>98.4</v>
      </c>
      <c r="AQ22" s="295">
        <v>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53" t="s">
        <v>525</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1153"/>
      <c r="AS26" s="1153"/>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4"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5"/>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70" t="s">
        <v>528</v>
      </c>
      <c r="AL32" s="1171"/>
      <c r="AM32" s="1171"/>
      <c r="AN32" s="1172"/>
      <c r="AO32" s="303">
        <v>2045941</v>
      </c>
      <c r="AP32" s="303">
        <v>30194</v>
      </c>
      <c r="AQ32" s="304">
        <v>34910</v>
      </c>
      <c r="AR32" s="305">
        <v>-13.5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70" t="s">
        <v>529</v>
      </c>
      <c r="AL33" s="1171"/>
      <c r="AM33" s="1171"/>
      <c r="AN33" s="1172"/>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70" t="s">
        <v>530</v>
      </c>
      <c r="AL34" s="1171"/>
      <c r="AM34" s="1171"/>
      <c r="AN34" s="1172"/>
      <c r="AO34" s="303" t="s">
        <v>515</v>
      </c>
      <c r="AP34" s="303" t="s">
        <v>515</v>
      </c>
      <c r="AQ34" s="304">
        <v>4</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70" t="s">
        <v>531</v>
      </c>
      <c r="AL35" s="1171"/>
      <c r="AM35" s="1171"/>
      <c r="AN35" s="1172"/>
      <c r="AO35" s="303">
        <v>940137</v>
      </c>
      <c r="AP35" s="303">
        <v>13875</v>
      </c>
      <c r="AQ35" s="304">
        <v>8517</v>
      </c>
      <c r="AR35" s="305">
        <v>62.9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70" t="s">
        <v>532</v>
      </c>
      <c r="AL36" s="1171"/>
      <c r="AM36" s="1171"/>
      <c r="AN36" s="1172"/>
      <c r="AO36" s="303">
        <v>115685</v>
      </c>
      <c r="AP36" s="303">
        <v>1707</v>
      </c>
      <c r="AQ36" s="304">
        <v>1600</v>
      </c>
      <c r="AR36" s="305">
        <v>6.7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70" t="s">
        <v>533</v>
      </c>
      <c r="AL37" s="1171"/>
      <c r="AM37" s="1171"/>
      <c r="AN37" s="1172"/>
      <c r="AO37" s="303" t="s">
        <v>515</v>
      </c>
      <c r="AP37" s="303" t="s">
        <v>515</v>
      </c>
      <c r="AQ37" s="304">
        <v>1669</v>
      </c>
      <c r="AR37" s="305" t="s">
        <v>515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73" t="s">
        <v>534</v>
      </c>
      <c r="AL38" s="1174"/>
      <c r="AM38" s="1174"/>
      <c r="AN38" s="1175"/>
      <c r="AO38" s="306">
        <v>310</v>
      </c>
      <c r="AP38" s="306">
        <v>5</v>
      </c>
      <c r="AQ38" s="307">
        <v>1</v>
      </c>
      <c r="AR38" s="295">
        <v>400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73" t="s">
        <v>535</v>
      </c>
      <c r="AL39" s="1174"/>
      <c r="AM39" s="1174"/>
      <c r="AN39" s="1175"/>
      <c r="AO39" s="303">
        <v>-390006</v>
      </c>
      <c r="AP39" s="303">
        <v>-5756</v>
      </c>
      <c r="AQ39" s="304">
        <v>-6461</v>
      </c>
      <c r="AR39" s="305">
        <v>-10.9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70" t="s">
        <v>536</v>
      </c>
      <c r="AL40" s="1171"/>
      <c r="AM40" s="1171"/>
      <c r="AN40" s="1172"/>
      <c r="AO40" s="303">
        <v>-2112606</v>
      </c>
      <c r="AP40" s="303">
        <v>-31178</v>
      </c>
      <c r="AQ40" s="304">
        <v>-28321</v>
      </c>
      <c r="AR40" s="305">
        <v>10.1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6" t="s">
        <v>300</v>
      </c>
      <c r="AL41" s="1177"/>
      <c r="AM41" s="1177"/>
      <c r="AN41" s="1178"/>
      <c r="AO41" s="303">
        <v>599461</v>
      </c>
      <c r="AP41" s="303">
        <v>8847</v>
      </c>
      <c r="AQ41" s="304">
        <v>11918</v>
      </c>
      <c r="AR41" s="305">
        <v>-25.8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5" t="s">
        <v>506</v>
      </c>
      <c r="AN49" s="1167" t="s">
        <v>540</v>
      </c>
      <c r="AO49" s="1168"/>
      <c r="AP49" s="1168"/>
      <c r="AQ49" s="1168"/>
      <c r="AR49" s="116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6"/>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791996</v>
      </c>
      <c r="AN51" s="325">
        <v>11295</v>
      </c>
      <c r="AO51" s="326">
        <v>-14.4</v>
      </c>
      <c r="AP51" s="327">
        <v>54110</v>
      </c>
      <c r="AQ51" s="328">
        <v>-5.6</v>
      </c>
      <c r="AR51" s="329">
        <v>-8.8000000000000007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476577</v>
      </c>
      <c r="AN52" s="333">
        <v>6797</v>
      </c>
      <c r="AO52" s="334">
        <v>4.5999999999999996</v>
      </c>
      <c r="AP52" s="335">
        <v>30620</v>
      </c>
      <c r="AQ52" s="336">
        <v>-6.6</v>
      </c>
      <c r="AR52" s="337">
        <v>11.2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1780402</v>
      </c>
      <c r="AN53" s="325">
        <v>25607</v>
      </c>
      <c r="AO53" s="326">
        <v>126.7</v>
      </c>
      <c r="AP53" s="327">
        <v>54684</v>
      </c>
      <c r="AQ53" s="328">
        <v>1.1000000000000001</v>
      </c>
      <c r="AR53" s="329">
        <v>125.6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1234270</v>
      </c>
      <c r="AN54" s="333">
        <v>17752</v>
      </c>
      <c r="AO54" s="334">
        <v>161.19999999999999</v>
      </c>
      <c r="AP54" s="335">
        <v>32829</v>
      </c>
      <c r="AQ54" s="336">
        <v>7.2</v>
      </c>
      <c r="AR54" s="337">
        <v>154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2052205</v>
      </c>
      <c r="AN55" s="325">
        <v>29797</v>
      </c>
      <c r="AO55" s="326">
        <v>16.399999999999999</v>
      </c>
      <c r="AP55" s="327">
        <v>62383</v>
      </c>
      <c r="AQ55" s="328">
        <v>14.1</v>
      </c>
      <c r="AR55" s="329">
        <v>2.2999999999999998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1617720</v>
      </c>
      <c r="AN56" s="333">
        <v>23488</v>
      </c>
      <c r="AO56" s="334">
        <v>32.299999999999997</v>
      </c>
      <c r="AP56" s="335">
        <v>35325</v>
      </c>
      <c r="AQ56" s="336">
        <v>7.6</v>
      </c>
      <c r="AR56" s="337">
        <v>24.7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4706438</v>
      </c>
      <c r="AN57" s="325">
        <v>68888</v>
      </c>
      <c r="AO57" s="326">
        <v>131.19999999999999</v>
      </c>
      <c r="AP57" s="327">
        <v>63812</v>
      </c>
      <c r="AQ57" s="328">
        <v>2.2999999999999998</v>
      </c>
      <c r="AR57" s="329">
        <v>128.9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4169156</v>
      </c>
      <c r="AN58" s="333">
        <v>61024</v>
      </c>
      <c r="AO58" s="334">
        <v>159.80000000000001</v>
      </c>
      <c r="AP58" s="335">
        <v>33848</v>
      </c>
      <c r="AQ58" s="336">
        <v>-4.2</v>
      </c>
      <c r="AR58" s="337">
        <v>164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2811554</v>
      </c>
      <c r="AN59" s="325">
        <v>41493</v>
      </c>
      <c r="AO59" s="326">
        <v>-39.799999999999997</v>
      </c>
      <c r="AP59" s="327">
        <v>45945</v>
      </c>
      <c r="AQ59" s="328">
        <v>-28</v>
      </c>
      <c r="AR59" s="329">
        <v>-11.8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2449238</v>
      </c>
      <c r="AN60" s="333">
        <v>36146</v>
      </c>
      <c r="AO60" s="334">
        <v>-40.799999999999997</v>
      </c>
      <c r="AP60" s="335">
        <v>25180</v>
      </c>
      <c r="AQ60" s="336">
        <v>-25.6</v>
      </c>
      <c r="AR60" s="337">
        <v>-15.2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2428519</v>
      </c>
      <c r="AN61" s="340">
        <v>35416</v>
      </c>
      <c r="AO61" s="341">
        <v>44</v>
      </c>
      <c r="AP61" s="342">
        <v>56187</v>
      </c>
      <c r="AQ61" s="343">
        <v>-3.2</v>
      </c>
      <c r="AR61" s="329">
        <v>47.2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1989392</v>
      </c>
      <c r="AN62" s="333">
        <v>29041</v>
      </c>
      <c r="AO62" s="334">
        <v>63.4</v>
      </c>
      <c r="AP62" s="335">
        <v>31560</v>
      </c>
      <c r="AQ62" s="336">
        <v>-4.3</v>
      </c>
      <c r="AR62" s="337">
        <v>67.7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X8JpP+D4GWwR6eeuF8Qh23NNObegTJQZc0ndVgwFkeTfmkV+aWVIV9UCxUilTqSJHY/rRfUgb9ybaMmy6AF4g==" saltValue="SjpmXW6sfAe0KzGIRXKD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0" spans="125:125" ht="13.5" hidden="1" customHeight="1" x14ac:dyDescent="0.15"/>
    <row r="121" spans="125:125" ht="13.5" hidden="1" customHeight="1" x14ac:dyDescent="0.15">
      <c r="DU121" s="250"/>
    </row>
  </sheetData>
  <sheetProtection algorithmName="SHA-512" hashValue="+b2TJlg5vcjwDYpEw0Aoy/lWLnQgkBtkvbKTp2Z4+UMI0vaiKk5/TXCQtXI1OUJL+FfMy0IA2EeOV5ctHgacOw==" saltValue="z294G0Q1T8z6lHmmMC4m7w==" spinCount="100000" sheet="1" objects="1" scenarios="1"/>
  <dataConsolidate/>
  <phoneticPr fontId="2"/>
  <printOptions horizontalCentered="1" verticalCentered="1"/>
  <pageMargins left="0" right="0" top="0" bottom="0" header="0" footer="0"/>
  <pageSetup paperSize="9" scale="39" orientation="landscape"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35ojHkDiacj5ibqsQDDGNd45e3QAVtp77i4iQDg4xrT/Q03PPhKlMrGS/ylkjLLf0/K60EXdq6SN24tvSL/7Lw==" saltValue="t9RrKx2XP1nkzVuh5sbtRw==" spinCount="100000" sheet="1" objects="1" scenarios="1"/>
  <dataConsolidate/>
  <phoneticPr fontId="2"/>
  <printOptions horizontalCentered="1" verticalCentered="1"/>
  <pageMargins left="0" right="0" top="0" bottom="0" header="0" footer="0"/>
  <pageSetup paperSize="8" scale="57" orientation="landscape"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9" t="s">
        <v>3</v>
      </c>
      <c r="D47" s="1179"/>
      <c r="E47" s="1180"/>
      <c r="F47" s="11">
        <v>12.03</v>
      </c>
      <c r="G47" s="12">
        <v>13.76</v>
      </c>
      <c r="H47" s="12">
        <v>15.11</v>
      </c>
      <c r="I47" s="12">
        <v>13.5</v>
      </c>
      <c r="J47" s="13">
        <v>14.31</v>
      </c>
    </row>
    <row r="48" spans="2:10" ht="57.75" customHeight="1" x14ac:dyDescent="0.15">
      <c r="B48" s="14"/>
      <c r="C48" s="1181" t="s">
        <v>4</v>
      </c>
      <c r="D48" s="1181"/>
      <c r="E48" s="1182"/>
      <c r="F48" s="15">
        <v>2.65</v>
      </c>
      <c r="G48" s="16">
        <v>3.96</v>
      </c>
      <c r="H48" s="16">
        <v>1.28</v>
      </c>
      <c r="I48" s="16">
        <v>3.19</v>
      </c>
      <c r="J48" s="17">
        <v>7.24</v>
      </c>
    </row>
    <row r="49" spans="2:10" ht="57.75" customHeight="1" thickBot="1" x14ac:dyDescent="0.2">
      <c r="B49" s="18"/>
      <c r="C49" s="1183" t="s">
        <v>5</v>
      </c>
      <c r="D49" s="1183"/>
      <c r="E49" s="1184"/>
      <c r="F49" s="19">
        <v>1.5</v>
      </c>
      <c r="G49" s="20">
        <v>1.38</v>
      </c>
      <c r="H49" s="20" t="s">
        <v>561</v>
      </c>
      <c r="I49" s="20">
        <v>0.82</v>
      </c>
      <c r="J49" s="21">
        <v>5.68</v>
      </c>
    </row>
    <row r="50" spans="2:10" x14ac:dyDescent="0.15"/>
  </sheetData>
  <sheetProtection algorithmName="SHA-512" hashValue="FT5P8uWRqaKutwety9au/Ya6OKhDB4rvhnecYKpYD+/1WP/53g+78atvaEwiK22wdtw9gTmRnNZtQyFvxp//3Q==" saltValue="V8Y4TawVNmkPFwdleYrVIA=="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verticalDpi="300"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2023-03-22T23:57:12Z</cp:lastPrinted>
  <dcterms:created xsi:type="dcterms:W3CDTF">2023-02-20T06:05:57Z</dcterms:created>
  <dcterms:modified xsi:type="dcterms:W3CDTF">2023-10-24T07:06:08Z</dcterms:modified>
  <cp:category/>
</cp:coreProperties>
</file>