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9E603E3F-EAB7-4E4B-9EE5-1B18A247C057}"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<sst xmlns="http://schemas.openxmlformats.org/spreadsheetml/2006/main" count="1105" uniqueCount="607">
  <si>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</si>
  <si>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</si>
  <si>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</si>
  <si>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</si>
  <si>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</si>
  <si>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</si>
  <si>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</si>
  <si>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</si>
  <si>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</si>
  <si>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</si>
  <si>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</si>
  <si>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</si>
  <si>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</si>
  <si>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</si>
  <si>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</si>
  <si>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</si>
  <si>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</si>
  <si>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</si>
  <si>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</si>
  <si>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</si>
  <si>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</si>
  <si>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</si>
  <si>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</si>
  <si>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</si>
  <si>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</si>
  <si>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</si>
  <si>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</si>
  <si>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</si>
  <si>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</si>
  <si>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</si>
  <si>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</si>
  <si>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</si>
  <si>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</si>
  <si>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</si>
  <si>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</si>
  <si>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</si>
  <si>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</si>
  <si>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</si>
  <si>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</si>
  <si>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</si>
  <si>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</si>
  <si>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</si>
  <si>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</si>
  <si>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</si>
  <si>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</si>
  <si>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</si>
  <si>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</si>
  <si>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</si>
  <si>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</si>
  <si>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</si>
  <si>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</si>
  <si>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</si>
  <si>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</si>
  <si>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</si>
  <si>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</si>
  <si>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</si>
  <si>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</si>
  <si>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</si>
  <si>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</si>
  <si>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</si>
  <si>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</si>
  <si>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</si>
  <si>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</si>
  <si>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</si>
  <si>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</si>
  <si>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</si>
  <si>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</si>
  <si>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</si>
  <si>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</si>
  <si>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</si>
  <si>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</si>
  <si>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</si>
  <si>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</si>
  <si>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</si>
  <si>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</si>
  <si>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</si>
  <si>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</si>
  <si>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</si>
  <si>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</si>
  <si>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</si>
  <si>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</si>
  <si>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</si>
  <si>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</si>
  <si>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</si>
  <si>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</si>
  <si>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</si>
  <si>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</si>
  <si>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</si>
  <si>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</si>
  <si>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</si>
  <si>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</si>
  <si>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</si>
  <si>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</si>
  <si>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</si>
  <si>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</si>
  <si>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</si>
  <si>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</si>
  <si>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</si>
  <si>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</si>
  <si>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</si>
  <si>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</si>
  <si>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</si>
  <si>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</si>
  <si>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</si>
  <si>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</si>
  <si>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</si>
  <si>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</si>
  <si>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</si>
  <si>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</si>
  <si>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</si>
  <si>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</si>
  <si>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</si>
  <si>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</si>
  <si>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</si>
  <si>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</si>
  <si>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</si>
  <si>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</si>
  <si>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</si>
  <si>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</si>
  <si>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</si>
  <si>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</si>
  <si>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</si>
  <si>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</si>
  <si>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</si>
  <si>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</si>
  <si>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</si>
  <si>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</si>
  <si>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</si>
  <si>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</si>
  <si>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</si>
  <si>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</si>
  <si>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</si>
  <si>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</si>
  <si>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</si>
  <si>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</si>
  <si>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</si>
  <si>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</si>
  <si>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</si>
  <si>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</si>
  <si>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</si>
  <si>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</si>
  <si>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</si>
  <si>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</si>
  <si>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</si>
  <si>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</si>
  <si>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</si>
  <si>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</si>
  <si>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</si>
  <si>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</si>
  <si>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</si>
  <si>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</si>
  <si>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</si>
  <si>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</si>
  <si>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</si>
  <si>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</si>
  <si>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</si>
  <si>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</si>
  <si>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</si>
  <si>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</si>
  <si>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</si>
  <si>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</si>
  <si>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</si>
  <si>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</si>
  <si>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</si>
  <si>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</si>
  <si>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</si>
  <si>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</si>
  <si>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</si>
  <si>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</si>
  <si>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</si>
  <si>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</si>
  <si>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</si>
  <si>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</si>
  <si>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</si>
  <si>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</si>
  <si>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</si>
  <si>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</si>
  <si>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</si>
  <si>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</si>
  <si>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</si>
  <si>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</si>
  <si>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</si>
  <si>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</si>
  <si>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</si>
  <si>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</si>
  <si>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</si>
  <si>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</si>
  <si>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</si>
  <si>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</si>
  <si>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</si>
  <si>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</si>
  <si>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</si>
  <si>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</si>
  <si>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</si>
  <si>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</si>
  <si>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</si>
  <si>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</si>
  <si>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</si>
  <si>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</si>
  <si>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</si>
  <si>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</si>
  <si>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</si>
  <si>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</si>
  <si>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</si>
  <si>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</si>
  <si>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</si>
  <si>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</si>
  <si>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</si>
  <si>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</si>
  <si>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</si>
  <si>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</si>
  <si>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</si>
  <si>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</si>
  <si>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</si>
  <si>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</si>
  <si>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</si>
  <si>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</si>
  <si>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</si>
  <si>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</si>
  <si>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</si>
  <si>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</si>
  <si>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</si>
  <si>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</si>
  <si>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</si>
  <si>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</si>
  <si>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</si>
  <si>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</si>
  <si>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</si>
  <si>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</si>
  <si>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</si>
  <si>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</si>
  <si>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</si>
  <si>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</si>
  <si>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</si>
  <si>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</si>
  <si>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</si>
  <si>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</si>
  <si>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</si>
  <si>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</si>
  <si>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</si>
  <si>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</si>
  <si>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</si>
  <si>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</si>
  <si>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</si>
  <si>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</si>
  <si>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</si>
  <si>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</si>
  <si>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</si>
  <si>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</si>
  <si>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</si>
  <si>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</si>
  <si>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</si>
  <si>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</si>
  <si>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</si>
  <si>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</si>
  <si>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</si>
  <si>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</si>
  <si>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</si>
  <si>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</si>
  <si>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</si>
  <si>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</si>
  <si>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</si>
  <si>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</si>
  <si>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</si>
  <si>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</si>
  <si>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</si>
  <si>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</si>
  <si>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</si>
  <si>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</si>
  <si>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</si>
  <si>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</si>
  <si>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</si>
  <si>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</si>
  <si>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</si>
  <si>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</si>
  <si>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</si>
  <si>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</si>
  <si>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</si>
  <si>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</si>
  <si>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</si>
  <si>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</si>
  <si>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</si>
  <si>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</si>
  <si>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</si>
  <si>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</si>
  <si>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</si>
  <si>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</si>
  <si>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</si>
  <si>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</si>
  <si>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</si>
  <si>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</si>
  <si>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</si>
  <si>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</si>
  <si>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</si>
  <si>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</si>
  <si>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</si>
  <si>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</si>
  <si>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</si>
  <si>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</si>
  <si>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</si>
  <si>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</si>
  <si>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</si>
  <si>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</si>
  <si>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</si>
  <si>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</si>
  <si>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</si>
  <si>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</si>
  <si>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</si>
  <si>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</si>
  <si>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</si>
  <si>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</si>
  <si>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</si>
  <si>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</si>
  <si>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</si>
  <si>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</si>
  <si>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</si>
  <si>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</si>
  <si>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</si>
  <si>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</si>
  <si>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</si>
  <si>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</si>
  <si>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</si>
  <si>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</si>
  <si>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</si>
  <si>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</si>
  <si>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</si>
  <si>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</si>
  <si>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</si>
  <si>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</si>
  <si>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</si>
  <si>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</si>
  <si>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</si>
  <si>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</si>
  <si>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</si>
  <si>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</si>
  <si>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</si>
  <si>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</si>
  <si>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</si>
  <si>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</si>
  <si>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</si>
  <si>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</si>
  <si>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</si>
  <si>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</si>
  <si>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</si>
  <si>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</si>
  <si>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</si>
  <si>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</si>
  <si>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</si>
  <si>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</si>
  <si>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</si>
  <si>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</si>
  <si>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</si>
  <si>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</si>
  <si>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</si>
  <si>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</si>
  <si>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</si>
  <si>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</si>
  <si>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</si>
  <si>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</si>
  <si>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</si>
  <si>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</si>
  <si>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</si>
  <si>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</si>
  <si>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</si>
  <si>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</si>
  <si>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</si>
  <si>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</si>
  <si>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</si>
  <si>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</si>
  <si>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</si>
  <si>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</si>
  <si>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</si>
  <si>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</si>
  <si>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</si>
  <si>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</si>
  <si>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</si>
  <si>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</si>
  <si>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</si>
  <si>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</si>
  <si>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</si>
  <si>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</si>
  <si>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</si>
  <si>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</si>
  <si>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</si>
  <si>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</si>
  <si>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</si>
  <si>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</si>
  <si>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</si>
  <si>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</si>
  <si>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</si>
  <si>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</si>
  <si>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</si>
  <si>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</si>
  <si>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</si>
  <si>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</si>
  <si>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</si>
  <si>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</si>
  <si>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</si>
  <si>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</si>
  <si>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</si>
  <si>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</si>
  <si>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</si>
  <si>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</si>
  <si>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</si>
  <si>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</si>
  <si>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</si>
  <si>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</si>
  <si>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</si>
  <si>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</si>
  <si>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</si>
  <si>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</si>
  <si>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</si>
  <si>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</si>
  <si>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</si>
  <si>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</si>
  <si>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</si>
  <si>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</si>
  <si>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</si>
  <si>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</si>
  <si>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</si>
  <si>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</si>
  <si>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</si>
  <si>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</si>
  <si>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</si>
  <si>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</si>
  <si>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</si>
  <si>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</si>
  <si>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</si>
  <si>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</si>
  <si>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</si>
  <si>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</si>
  <si>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</si>
  <si>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</si>
  <si>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</si>
  <si>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</si>
  <si>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</si>
  <si>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</si>
  <si>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</si>
  <si>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</si>
  <si>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</si>
  <si>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</si>
  <si>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</si>
  <si>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</si>
  <si>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</si>
  <si>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</si>
  <si>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</si>
  <si>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</si>
  <si>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</si>
  <si>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</si>
  <si>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</si>
  <si>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</si>
  <si>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</si>
  <si>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</si>
  <si>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</si>
  <si>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</si>
  <si>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</si>
  <si>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</si>
  <si>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</si>
  <si>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</si>
  <si>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</si>
  <si>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</si>
  <si>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</si>
  <si>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</si>
  <si>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</si>
  <si>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</si>
  <si>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</si>
  <si>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</si>
  <si>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</si>
  <si>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</si>
  <si>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</si>
  <si>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</si>
  <si>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</si>
  <si>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</si>
  <si>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</si>
  <si>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</si>
  <si>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</si>
  <si>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</si>
  <si>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</si>
  <si>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</si>
  <si>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</si>
  <si>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</si>
  <si>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</si>
  <si>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</si>
  <si>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</si>
  <si>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</si>
  <si>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</si>
  <si>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</si>
  <si>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</si>
  <si>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</si>
  <si>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</si>
  <si>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</si>
  <si>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</si>
  <si>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</si>
  <si>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</si>
  <si>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</si>
  <si>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</si>
  <si>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</si>
  <si>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</si>
  <si>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</si>
  <si>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</si>
  <si>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</si>
  <si>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</si>
  <si>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</si>
  <si>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</si>
  <si>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</si>
  <si>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</si>
  <si>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</si>
  <si>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</si>
  <si>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</si>
  <si>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</si>
  <si>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</si>
  <si>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</si>
  <si>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</si>
  <si>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</si>
  <si>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</si>
  <si>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</si>
  <si>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</si>
  <si>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</si>
  <si>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</si>
  <si>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</si>
  <si>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</si>
  <si>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</si>
  <si>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</si>
  <si>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</si>
  <si>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</si>
  <si>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</si>
  <si>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</si>
  <si>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</si>
  <si>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</si>
  <si>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</si>
  <si>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</si>
  <si>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</si>
  <si>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</si>
  <si>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</si>
  <si>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</si>
  <si>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</si>
  <si>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</si>
  <si>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</si>
  <si>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</si>
  <si>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</si>
  <si>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</si>
  <si>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</si>
  <si>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</si>
  <si>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</si>
  <si>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</si>
  <si>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</si>
  <si>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</si>
  <si>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</si>
  <si>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</si>
  <si>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</si>
  <si>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</si>
  <si>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</si>
  <si>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</si>
  <si>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</si>
  <si>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</si>
  <si>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</si>
  <si>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</si>
  <si>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</si>
  <si>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</si>
  <si>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</si>
  <si>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</si>
  <si>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</si>
  <si>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</si>
  <si>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</si>
  <si>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</si>
  <si>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</si>
  <si>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</si>
  <si>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</si>
  <si>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</si>
  <si>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</si>
  <si>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</si>
  <si>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1.60</t>
  </si>
  <si>
    <t>市立柏原病院事業会計</t>
  </si>
  <si>
    <t>▲ 4.63</t>
  </si>
  <si>
    <t>▲ 4.29</t>
  </si>
  <si>
    <t>水道事業会計</t>
  </si>
  <si>
    <t>一般会計</t>
  </si>
  <si>
    <t>下水道事業会計</t>
  </si>
  <si>
    <t>国民健康保険事業特別会計（事業勘定）</t>
  </si>
  <si>
    <t>▲ 0.18</t>
  </si>
  <si>
    <t>介護保険事業特別会計</t>
  </si>
  <si>
    <t>後期高齢者医療事業特別会計</t>
  </si>
  <si>
    <t>国民健康保険事業特別会計（施設勘定堅上診療所）</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</si>
  <si>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</si>
  <si>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</si>
  <si>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</si>
  <si>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</si>
  <si>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</si>
  <si>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</si>
  <si>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</si>
  <si>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</si>
  <si>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</si>
  <si>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柏原羽曳野藤井寺消防組合（一般会計）</t>
  </si>
  <si>
    <t>柏羽藤環境事業組合（一般会計）</t>
  </si>
  <si>
    <t>藤井寺市柏原市学校給食組合（一般会計）</t>
  </si>
  <si>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</si>
  <si>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</si>
  <si>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</si>
  <si>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</si>
  <si>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</si>
  <si>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</si>
  <si>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phoneticPr fontId="2"/>
  </si>
  <si>
    <t>柏原市ふるさと基金</t>
  </si>
  <si>
    <t>柏原市公共施設等整備基金</t>
    <rPh sb="0" eb="3">
      <t>カシワラシ</t>
    </rPh>
    <rPh sb="3" eb="5">
      <t>コウキョウ</t>
    </rPh>
    <rPh sb="5" eb="7">
      <t>シセツ</t>
    </rPh>
    <rPh sb="7" eb="8">
      <t>トウ</t>
    </rPh>
    <rPh sb="8" eb="10">
      <t>セイビ</t>
    </rPh>
    <rPh sb="10" eb="12">
      <t>キキン</t>
    </rPh>
    <phoneticPr fontId="2"/>
  </si>
  <si>
    <t>柏原市公園等整備事業基金</t>
    <phoneticPr fontId="2"/>
  </si>
  <si>
    <t>柏原市文化・スポーツ国際交流基金</t>
    <phoneticPr fontId="2"/>
  </si>
  <si>
    <t>柏原市老人福祉基金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</si>
</sst>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E015-43EC-8792-BC504B3E88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25607</c:v>
                </c:pt>
                <c:pt idx="1">
                  <c:v>29797</c:v>
                </c:pt>
                <c:pt idx="2">
                  <c:v>68888</c:v>
                </c:pt>
                <c:pt idx="3">
                  <c:v>41493</c:v>
                </c:pt>
                <c:pt idx="4">
                  <c:v>22994</c:v>
                </c:pt>
              </c:numCache>
            </c:numRef>
          </c:val>
          <c:smooth val="0"/>
          <c:extLst>
            <c:ext xmlns:c16="http://schemas.microsoft.com/office/drawing/2014/chart" uri="{C3380CC4-5D6E-409C-BE32-E72D297353CC}">
              <c16:uniqueId val="{00000001-E015-43EC-8792-BC504B3E88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3.96</c:v>
                </c:pt>
                <c:pt idx="1">
                  <c:v>1.28</c:v>
                </c:pt>
                <c:pt idx="2">
                  <c:v>3.19</c:v>
                </c:pt>
                <c:pt idx="3">
                  <c:v>7.24</c:v>
                </c:pt>
                <c:pt idx="4">
                  <c:v>5.07</c:v>
                </c:pt>
              </c:numCache>
            </c:numRef>
          </c:val>
          <c:extLst>
            <c:ext xmlns:c16="http://schemas.microsoft.com/office/drawing/2014/chart" uri="{C3380CC4-5D6E-409C-BE32-E72D297353CC}">
              <c16:uniqueId val="{00000000-5A6B-41CE-AFC0-3F3CC8DD3F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13.76</c:v>
                </c:pt>
                <c:pt idx="1">
                  <c:v>15.11</c:v>
                </c:pt>
                <c:pt idx="2">
                  <c:v>13.5</c:v>
                </c:pt>
                <c:pt idx="3">
                  <c:v>14.31</c:v>
                </c:pt>
                <c:pt idx="4">
                  <c:v>18.32</c:v>
                </c:pt>
              </c:numCache>
            </c:numRef>
          </c:val>
          <c:extLst>
            <c:ext xmlns:c16="http://schemas.microsoft.com/office/drawing/2014/chart" uri="{C3380CC4-5D6E-409C-BE32-E72D297353CC}">
              <c16:uniqueId val="{00000001-5A6B-41CE-AFC0-3F3CC8DD3F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1.38</c:v>
                </c:pt>
                <c:pt idx="1">
                  <c:v>-1.6</c:v>
                </c:pt>
                <c:pt idx="2">
                  <c:v>0.82</c:v>
                </c:pt>
                <c:pt idx="3">
                  <c:v>5.68</c:v>
                </c:pt>
                <c:pt idx="4">
                  <c:v>1.49</c:v>
                </c:pt>
              </c:numCache>
            </c:numRef>
          </c:val>
          <c:smooth val="0"/>
          <c:extLst>
            <c:ext xmlns:c16="http://schemas.microsoft.com/office/drawing/2014/chart" uri="{C3380CC4-5D6E-409C-BE32-E72D297353CC}">
              <c16:uniqueId val="{00000002-5A6B-41CE-AFC0-3F3CC8DD3F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04-448F-AC14-7942FEDDF1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04-448F-AC14-7942FEDDF162}"/>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04-448F-AC14-7942FEDDF16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c:v>
                </c:pt>
                <c:pt idx="2">
                  <c:v>#N/A</c:v>
                </c:pt>
                <c:pt idx="3">
                  <c:v>0.21</c:v>
                </c:pt>
                <c:pt idx="4">
                  <c:v>#N/A</c:v>
                </c:pt>
                <c:pt idx="5">
                  <c:v>0.22</c:v>
                </c:pt>
                <c:pt idx="6">
                  <c:v>#N/A</c:v>
                </c:pt>
                <c:pt idx="7">
                  <c:v>0.22</c:v>
                </c:pt>
                <c:pt idx="8">
                  <c:v>#N/A</c:v>
                </c:pt>
                <c:pt idx="9">
                  <c:v>0.27</c:v>
                </c:pt>
              </c:numCache>
            </c:numRef>
          </c:val>
          <c:extLst>
            <c:ext xmlns:c16="http://schemas.microsoft.com/office/drawing/2014/chart" uri="{C3380CC4-5D6E-409C-BE32-E72D297353CC}">
              <c16:uniqueId val="{00000003-CA04-448F-AC14-7942FEDDF16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1.63</c:v>
                </c:pt>
                <c:pt idx="2">
                  <c:v>#N/A</c:v>
                </c:pt>
                <c:pt idx="3">
                  <c:v>1.1000000000000001</c:v>
                </c:pt>
                <c:pt idx="4">
                  <c:v>#N/A</c:v>
                </c:pt>
                <c:pt idx="5">
                  <c:v>0.92</c:v>
                </c:pt>
                <c:pt idx="6">
                  <c:v>#N/A</c:v>
                </c:pt>
                <c:pt idx="7">
                  <c:v>0.39</c:v>
                </c:pt>
                <c:pt idx="8">
                  <c:v>#N/A</c:v>
                </c:pt>
                <c:pt idx="9">
                  <c:v>0.31</c:v>
                </c:pt>
              </c:numCache>
            </c:numRef>
          </c:val>
          <c:extLst>
            <c:ext xmlns:c16="http://schemas.microsoft.com/office/drawing/2014/chart" uri="{C3380CC4-5D6E-409C-BE32-E72D297353CC}">
              <c16:uniqueId val="{00000004-CA04-448F-AC14-7942FEDDF162}"/>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0.18</c:v>
                </c:pt>
                <c:pt idx="1">
                  <c:v>#N/A</c:v>
                </c:pt>
                <c:pt idx="2">
                  <c:v>#N/A</c:v>
                </c:pt>
                <c:pt idx="3">
                  <c:v>0.99</c:v>
                </c:pt>
                <c:pt idx="4">
                  <c:v>#N/A</c:v>
                </c:pt>
                <c:pt idx="5">
                  <c:v>0.98</c:v>
                </c:pt>
                <c:pt idx="6">
                  <c:v>#N/A</c:v>
                </c:pt>
                <c:pt idx="7">
                  <c:v>0.9</c:v>
                </c:pt>
                <c:pt idx="8">
                  <c:v>#N/A</c:v>
                </c:pt>
                <c:pt idx="9">
                  <c:v>0.49</c:v>
                </c:pt>
              </c:numCache>
            </c:numRef>
          </c:val>
          <c:extLst>
            <c:ext xmlns:c16="http://schemas.microsoft.com/office/drawing/2014/chart" uri="{C3380CC4-5D6E-409C-BE32-E72D297353CC}">
              <c16:uniqueId val="{00000005-CA04-448F-AC14-7942FEDDF16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0.45</c:v>
                </c:pt>
                <c:pt idx="4">
                  <c:v>#N/A</c:v>
                </c:pt>
                <c:pt idx="5">
                  <c:v>0.47</c:v>
                </c:pt>
                <c:pt idx="6">
                  <c:v>#N/A</c:v>
                </c:pt>
                <c:pt idx="7">
                  <c:v>0.5</c:v>
                </c:pt>
                <c:pt idx="8">
                  <c:v>#N/A</c:v>
                </c:pt>
                <c:pt idx="9">
                  <c:v>0.53</c:v>
                </c:pt>
              </c:numCache>
            </c:numRef>
          </c:val>
          <c:extLst>
            <c:ext xmlns:c16="http://schemas.microsoft.com/office/drawing/2014/chart" uri="{C3380CC4-5D6E-409C-BE32-E72D297353CC}">
              <c16:uniqueId val="{00000006-CA04-448F-AC14-7942FEDDF1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3.96</c:v>
                </c:pt>
                <c:pt idx="2">
                  <c:v>#N/A</c:v>
                </c:pt>
                <c:pt idx="3">
                  <c:v>1.28</c:v>
                </c:pt>
                <c:pt idx="4">
                  <c:v>#N/A</c:v>
                </c:pt>
                <c:pt idx="5">
                  <c:v>3.18</c:v>
                </c:pt>
                <c:pt idx="6">
                  <c:v>#N/A</c:v>
                </c:pt>
                <c:pt idx="7">
                  <c:v>7.24</c:v>
                </c:pt>
                <c:pt idx="8">
                  <c:v>#N/A</c:v>
                </c:pt>
                <c:pt idx="9">
                  <c:v>5.0599999999999996</c:v>
                </c:pt>
              </c:numCache>
            </c:numRef>
          </c:val>
          <c:extLst>
            <c:ext xmlns:c16="http://schemas.microsoft.com/office/drawing/2014/chart" uri="{C3380CC4-5D6E-409C-BE32-E72D297353CC}">
              <c16:uniqueId val="{00000007-CA04-448F-AC14-7942FEDDF16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16.89</c:v>
                </c:pt>
                <c:pt idx="2">
                  <c:v>#N/A</c:v>
                </c:pt>
                <c:pt idx="3">
                  <c:v>17.12</c:v>
                </c:pt>
                <c:pt idx="4">
                  <c:v>#N/A</c:v>
                </c:pt>
                <c:pt idx="5">
                  <c:v>17.12</c:v>
                </c:pt>
                <c:pt idx="6">
                  <c:v>#N/A</c:v>
                </c:pt>
                <c:pt idx="7">
                  <c:v>16.45</c:v>
                </c:pt>
                <c:pt idx="8">
                  <c:v>#N/A</c:v>
                </c:pt>
                <c:pt idx="9">
                  <c:v>16.54</c:v>
                </c:pt>
              </c:numCache>
            </c:numRef>
          </c:val>
          <c:extLst>
            <c:ext xmlns:c16="http://schemas.microsoft.com/office/drawing/2014/chart" uri="{C3380CC4-5D6E-409C-BE32-E72D297353CC}">
              <c16:uniqueId val="{00000008-CA04-448F-AC14-7942FEDDF162}"/>
            </c:ext>
          </c:extLst>
        </c:ser>
        <c:ser>
          <c:idx val="9"/>
          <c:order val="9"/>
          <c:tx>
            <c:strRef>
              <c:f>データシート!$A$36</c:f>
              <c:strCache>
                <c:ptCount val="1"/>
                <c:pt idx="0">
                  <c:v>市立柏原病院事業会計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4.63</c:v>
                </c:pt>
                <c:pt idx="1">
                  <c:v>#N/A</c:v>
                </c:pt>
                <c:pt idx="2">
                  <c:v>4.29</c:v>
                </c:pt>
                <c:pt idx="3">
                  <c:v>#N/A</c:v>
                </c:pt>
                <c:pt idx="4">
                  <c:v>#N/A</c:v>
                </c:pt>
                <c:pt idx="5">
                  <c:v>1.18</c:v>
                </c:pt>
                <c:pt idx="6">
                  <c:v>#N/A</c:v>
                </c:pt>
                <c:pt idx="7">
                  <c:v>14.17</c:v>
                </c:pt>
                <c:pt idx="8">
                  <c:v>#N/A</c:v>
                </c:pt>
                <c:pt idx="9">
                  <c:v>20.77</c:v>
                </c:pt>
              </c:numCache>
            </c:numRef>
          </c:val>
          <c:extLst>
            <c:ext xmlns:c16="http://schemas.microsoft.com/office/drawing/2014/chart" uri="{C3380CC4-5D6E-409C-BE32-E72D297353CC}">
              <c16:uniqueId val="{00000009-CA04-448F-AC14-7942FEDDF1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2482</c:v>
                </c:pt>
                <c:pt idx="5">
                  <c:v>2504</c:v>
                </c:pt>
                <c:pt idx="8">
                  <c:v>2493</c:v>
                </c:pt>
                <c:pt idx="11">
                  <c:v>2503</c:v>
                </c:pt>
                <c:pt idx="14">
                  <c:v>2486</c:v>
                </c:pt>
              </c:numCache>
            </c:numRef>
          </c:val>
          <c:extLst>
            <c:ext xmlns:c16="http://schemas.microsoft.com/office/drawing/2014/chart" uri="{C3380CC4-5D6E-409C-BE32-E72D297353CC}">
              <c16:uniqueId val="{00000000-58CD-402D-BA76-C3E41F70ED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58CD-402D-BA76-C3E41F70ED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CD-402D-BA76-C3E41F70ED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178</c:v>
                </c:pt>
                <c:pt idx="3">
                  <c:v>115</c:v>
                </c:pt>
                <c:pt idx="6">
                  <c:v>99</c:v>
                </c:pt>
                <c:pt idx="9">
                  <c:v>116</c:v>
                </c:pt>
                <c:pt idx="12">
                  <c:v>125</c:v>
                </c:pt>
              </c:numCache>
            </c:numRef>
          </c:val>
          <c:extLst>
            <c:ext xmlns:c16="http://schemas.microsoft.com/office/drawing/2014/chart" uri="{C3380CC4-5D6E-409C-BE32-E72D297353CC}">
              <c16:uniqueId val="{00000003-58CD-402D-BA76-C3E41F70ED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845</c:v>
                </c:pt>
                <c:pt idx="3">
                  <c:v>922</c:v>
                </c:pt>
                <c:pt idx="6">
                  <c:v>912</c:v>
                </c:pt>
                <c:pt idx="9">
                  <c:v>940</c:v>
                </c:pt>
                <c:pt idx="12">
                  <c:v>972</c:v>
                </c:pt>
              </c:numCache>
            </c:numRef>
          </c:val>
          <c:extLst>
            <c:ext xmlns:c16="http://schemas.microsoft.com/office/drawing/2014/chart" uri="{C3380CC4-5D6E-409C-BE32-E72D297353CC}">
              <c16:uniqueId val="{00000004-58CD-402D-BA76-C3E41F70ED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CD-402D-BA76-C3E41F70ED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CD-402D-BA76-C3E41F70ED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1921</c:v>
                </c:pt>
                <c:pt idx="3">
                  <c:v>1838</c:v>
                </c:pt>
                <c:pt idx="6">
                  <c:v>1878</c:v>
                </c:pt>
                <c:pt idx="9">
                  <c:v>2046</c:v>
                </c:pt>
                <c:pt idx="12">
                  <c:v>2170</c:v>
                </c:pt>
              </c:numCache>
            </c:numRef>
          </c:val>
          <c:extLst>
            <c:ext xmlns:c16="http://schemas.microsoft.com/office/drawing/2014/chart" uri="{C3380CC4-5D6E-409C-BE32-E72D297353CC}">
              <c16:uniqueId val="{00000007-58CD-402D-BA76-C3E41F70ED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462</c:v>
                </c:pt>
                <c:pt idx="2">
                  <c:v>#N/A</c:v>
                </c:pt>
                <c:pt idx="3">
                  <c:v>#N/A</c:v>
                </c:pt>
                <c:pt idx="4">
                  <c:v>371</c:v>
                </c:pt>
                <c:pt idx="5">
                  <c:v>#N/A</c:v>
                </c:pt>
                <c:pt idx="6">
                  <c:v>#N/A</c:v>
                </c:pt>
                <c:pt idx="7">
                  <c:v>397</c:v>
                </c:pt>
                <c:pt idx="8">
                  <c:v>#N/A</c:v>
                </c:pt>
                <c:pt idx="9">
                  <c:v>#N/A</c:v>
                </c:pt>
                <c:pt idx="10">
                  <c:v>599</c:v>
                </c:pt>
                <c:pt idx="11">
                  <c:v>#N/A</c:v>
                </c:pt>
                <c:pt idx="12">
                  <c:v>#N/A</c:v>
                </c:pt>
                <c:pt idx="13">
                  <c:v>781</c:v>
                </c:pt>
                <c:pt idx="14">
                  <c:v>#N/A</c:v>
                </c:pt>
              </c:numCache>
            </c:numRef>
          </c:val>
          <c:smooth val="0"/>
          <c:extLst>
            <c:ext xmlns:c16="http://schemas.microsoft.com/office/drawing/2014/chart" uri="{C3380CC4-5D6E-409C-BE32-E72D297353CC}">
              <c16:uniqueId val="{00000008-58CD-402D-BA76-C3E41F70ED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26401</c:v>
                </c:pt>
                <c:pt idx="5">
                  <c:v>26307</c:v>
                </c:pt>
                <c:pt idx="8">
                  <c:v>26264</c:v>
                </c:pt>
                <c:pt idx="11">
                  <c:v>25705</c:v>
                </c:pt>
                <c:pt idx="14">
                  <c:v>24573</c:v>
                </c:pt>
              </c:numCache>
            </c:numRef>
          </c:val>
          <c:extLst>
            <c:ext xmlns:c16="http://schemas.microsoft.com/office/drawing/2014/chart" uri="{C3380CC4-5D6E-409C-BE32-E72D297353CC}">
              <c16:uniqueId val="{00000000-BDE4-445C-ACC2-C7157A87D9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5122</c:v>
                </c:pt>
                <c:pt idx="5">
                  <c:v>4907</c:v>
                </c:pt>
                <c:pt idx="8">
                  <c:v>4648</c:v>
                </c:pt>
                <c:pt idx="11">
                  <c:v>4476</c:v>
                </c:pt>
                <c:pt idx="14">
                  <c:v>4204</c:v>
                </c:pt>
              </c:numCache>
            </c:numRef>
          </c:val>
          <c:extLst>
            <c:ext xmlns:c16="http://schemas.microsoft.com/office/drawing/2014/chart" uri="{C3380CC4-5D6E-409C-BE32-E72D297353CC}">
              <c16:uniqueId val="{00000001-BDE4-445C-ACC2-C7157A87D9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3909</c:v>
                </c:pt>
                <c:pt idx="5">
                  <c:v>4309</c:v>
                </c:pt>
                <c:pt idx="8">
                  <c:v>4458</c:v>
                </c:pt>
                <c:pt idx="11">
                  <c:v>5496</c:v>
                </c:pt>
                <c:pt idx="14">
                  <c:v>7002</c:v>
                </c:pt>
              </c:numCache>
            </c:numRef>
          </c:val>
          <c:extLst>
            <c:ext xmlns:c16="http://schemas.microsoft.com/office/drawing/2014/chart" uri="{C3380CC4-5D6E-409C-BE32-E72D297353CC}">
              <c16:uniqueId val="{00000002-BDE4-445C-ACC2-C7157A87D9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E4-445C-ACC2-C7157A87D9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E4-445C-ACC2-C7157A87D9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5-BDE4-445C-ACC2-C7157A87D9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2723</c:v>
                </c:pt>
                <c:pt idx="3">
                  <c:v>2622</c:v>
                </c:pt>
                <c:pt idx="6">
                  <c:v>2625</c:v>
                </c:pt>
                <c:pt idx="9">
                  <c:v>2839</c:v>
                </c:pt>
                <c:pt idx="12">
                  <c:v>2666</c:v>
                </c:pt>
              </c:numCache>
            </c:numRef>
          </c:val>
          <c:extLst>
            <c:ext xmlns:c16="http://schemas.microsoft.com/office/drawing/2014/chart" uri="{C3380CC4-5D6E-409C-BE32-E72D297353CC}">
              <c16:uniqueId val="{00000006-BDE4-445C-ACC2-C7157A87D9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706</c:v>
                </c:pt>
                <c:pt idx="3">
                  <c:v>758</c:v>
                </c:pt>
                <c:pt idx="6">
                  <c:v>799</c:v>
                </c:pt>
                <c:pt idx="9">
                  <c:v>815</c:v>
                </c:pt>
                <c:pt idx="12">
                  <c:v>825</c:v>
                </c:pt>
              </c:numCache>
            </c:numRef>
          </c:val>
          <c:extLst>
            <c:ext xmlns:c16="http://schemas.microsoft.com/office/drawing/2014/chart" uri="{C3380CC4-5D6E-409C-BE32-E72D297353CC}">
              <c16:uniqueId val="{00000007-BDE4-445C-ACC2-C7157A87D9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11509</c:v>
                </c:pt>
                <c:pt idx="3">
                  <c:v>11090</c:v>
                </c:pt>
                <c:pt idx="6">
                  <c:v>10579</c:v>
                </c:pt>
                <c:pt idx="9">
                  <c:v>10306</c:v>
                </c:pt>
                <c:pt idx="12">
                  <c:v>10153</c:v>
                </c:pt>
              </c:numCache>
            </c:numRef>
          </c:val>
          <c:extLst>
            <c:ext xmlns:c16="http://schemas.microsoft.com/office/drawing/2014/chart" uri="{C3380CC4-5D6E-409C-BE32-E72D297353CC}">
              <c16:uniqueId val="{00000008-BDE4-445C-ACC2-C7157A87D9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302</c:v>
                </c:pt>
                <c:pt idx="3">
                  <c:v>378</c:v>
                </c:pt>
                <c:pt idx="6">
                  <c:v>383</c:v>
                </c:pt>
                <c:pt idx="9">
                  <c:v>328</c:v>
                </c:pt>
                <c:pt idx="12">
                  <c:v>304</c:v>
                </c:pt>
              </c:numCache>
            </c:numRef>
          </c:val>
          <c:extLst>
            <c:ext xmlns:c16="http://schemas.microsoft.com/office/drawing/2014/chart" uri="{C3380CC4-5D6E-409C-BE32-E72D297353CC}">
              <c16:uniqueId val="{00000009-BDE4-445C-ACC2-C7157A87D9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19183</c:v>
                </c:pt>
                <c:pt idx="3">
                  <c:v>19639</c:v>
                </c:pt>
                <c:pt idx="6">
                  <c:v>22359</c:v>
                </c:pt>
                <c:pt idx="9">
                  <c:v>23389</c:v>
                </c:pt>
                <c:pt idx="12">
                  <c:v>22165</c:v>
                </c:pt>
              </c:numCache>
            </c:numRef>
          </c:val>
          <c:extLst>
            <c:ext xmlns:c16="http://schemas.microsoft.com/office/drawing/2014/chart" uri="{C3380CC4-5D6E-409C-BE32-E72D297353CC}">
              <c16:uniqueId val="{0000000A-BDE4-445C-ACC2-C7157A87D9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1376</c:v>
                </c:pt>
                <c:pt idx="8">
                  <c:v>#N/A</c:v>
                </c:pt>
                <c:pt idx="9">
                  <c:v>#N/A</c:v>
                </c:pt>
                <c:pt idx="10">
                  <c:v>1999</c:v>
                </c:pt>
                <c:pt idx="11">
                  <c:v>#N/A</c:v>
                </c:pt>
                <c:pt idx="12">
                  <c:v>#N/A</c:v>
                </c:pt>
                <c:pt idx="13">
                  <c:v>334</c:v>
                </c:pt>
                <c:pt idx="14">
                  <c:v>#N/A</c:v>
                </c:pt>
              </c:numCache>
            </c:numRef>
          </c:val>
          <c:smooth val="0"/>
          <c:extLst>
            <c:ext xmlns:c16="http://schemas.microsoft.com/office/drawing/2014/chart" uri="{C3380CC4-5D6E-409C-BE32-E72D297353CC}">
              <c16:uniqueId val="{0000000B-BDE4-445C-ACC2-C7157A87D9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2073</c:v>
                </c:pt>
                <c:pt idx="1">
                  <c:v>2311</c:v>
                </c:pt>
                <c:pt idx="2">
                  <c:v>2901</c:v>
                </c:pt>
              </c:numCache>
            </c:numRef>
          </c:val>
          <c:extLst>
            <c:ext xmlns:c16="http://schemas.microsoft.com/office/drawing/2014/chart" uri="{C3380CC4-5D6E-409C-BE32-E72D297353CC}">
              <c16:uniqueId val="{00000000-678B-4A2C-A174-8FB42D9709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524</c:v>
                </c:pt>
                <c:pt idx="2">
                  <c:v>524</c:v>
                </c:pt>
              </c:numCache>
            </c:numRef>
          </c:val>
          <c:extLst>
            <c:ext xmlns:c16="http://schemas.microsoft.com/office/drawing/2014/chart" uri="{C3380CC4-5D6E-409C-BE32-E72D297353CC}">
              <c16:uniqueId val="{00000001-678B-4A2C-A174-8FB42D9709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1361</c:v>
                </c:pt>
                <c:pt idx="1">
                  <c:v>1374</c:v>
                </c:pt>
                <c:pt idx="2">
                  <c:v>2240</c:v>
                </c:pt>
              </c:numCache>
            </c:numRef>
          </c:val>
          <c:extLst>
            <c:ext xmlns:c16="http://schemas.microsoft.com/office/drawing/2014/chart" uri="{C3380CC4-5D6E-409C-BE32-E72D297353CC}">
              <c16:uniqueId val="{00000002-678B-4A2C-A174-8FB42D9709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年度の数値（３ヶ年平均）で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となり、前年度比で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これは、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臨時財政対策債発行可能額</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などにより分母となる標準財政規模が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、分子についても一般会計において新たに市債の償還を開始したことにより元利償還金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の増となったことで、単年度比率が悪化したことによるものである。今後も、新規事業に伴う起債発行の抑制などにより、公債費負担の増加を抑制するよう努める。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一般会計の地方債現在高の減による将来負担額の減に加え、基金現在高の増に伴う充当可能財源等の増などにより、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おいても公共施設の整備等で起債を発行する予定ではあるが、後年度の負担を少しでも軽減できるよう、引き続き見積合わせの方法を用いるなどして低利での借入を実行することに加え、新規事業の実施について精査をし、財政の健全化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この間決算状況が堅調であったことに加え、土地売払による特定収入があったことから、財政調整基金、減債基金、柏原市ふるさと基金及び柏原市公共施設等整備基金において、２年間で総額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％）の積立てを行った。</a:t>
          </a:r>
          <a:endParaRPr kumimoji="1" lang="en-US" altLang="ja-JP" sz="1300" strike="dblStrike"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各基金について、今後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柏原市ふるさと基金：寄附を通じて、様々な人々が参加できる、夢のある地域社会の実現を目指す。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柏原市公共施設等整備基金：公用若しくは公共の用に供する施設の整備並びに土地取得を推進する。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柏原市老人福祉基金：老人福祉の向上を図る。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柏原市ふるさと基金：条例に基づく運用利子及び指定寄附金の積立によ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柏原市公共施設等整備基金：土地売払収入及び条例に基づく運用利子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2529.2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strike="dblStrike"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柏原市ふるさと基金：寄附者の意向に沿った事業に活用していく。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strike="dblStrike" baseline="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財政調整基金については、令和３年度決算で生じた剰余金のうちの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病院事業会計繰出金等の財源として多額の取崩しが見込まれるため減少していく。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着実な積立ては行えており、今後は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適切な時期に取崩しを行う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392EDCA-683F-4C66-BA72-C911940B4EC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2DE6869-E9F3-4CB4-8195-A82B4B443D7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7022EE3-A5C3-44BA-A2C3-9969D94019E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98579BE-CB30-4B2D-8D24-856328EA934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0D9E338-DDA7-4E14-AAF0-C9B93059FF1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C826376-B45F-4694-8ABE-DECA191509D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3CB8D34-729C-4328-B4AA-166590E58DE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0B1C50F-7107-4345-B7AD-B4C98A1B8A4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6974162-8EAF-4B19-A9CB-8B3580E0C29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4B41B72-634B-4E96-BE03-4F73A29D540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67,226
65,562
25.33
29,885,676
29,006,677
802,360
15,837,433
22,165,006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4AFEE62-9813-421C-A0F5-A9B4C670679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6192BDE-9CD9-477C-B160-1DFA7F2A49F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20DDC31-1D65-4E35-B585-54C820C2EF1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9A22A55-9412-44B3-A108-9CD0D36AB57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DA4FE12-5A7F-4736-8DEF-A10AE142768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97E1279-9E18-4B2C-9113-521C3B22F88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4B2D5D3-9499-404E-86A5-19434C20246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113B627-5328-441D-B5A1-4A5CCB82D86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E6125B7-1B35-44E7-BAE9-0237A1B898C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8813AA8-6A70-4900-B3EF-5A9C5403400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C92EDF8-89E2-4E62-90F2-5B826987FBC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F385139-BBFA-4D81-84D9-A624C55324C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3A8B4B5-2653-4195-808F-F93C9DB982A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4C214CD-F824-4551-9938-C3F99855835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2A876EF-8A32-4BF3-BDF4-C211811A424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DBA3527-CD96-4E16-9987-2FEE3FA2C40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6C4131C-A166-4771-8DDF-0DAD979354D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7EE362B-7843-4725-9D8F-608EA2EC7E3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BCD97FE-3C96-4B3A-8664-7F41810FCAB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F794DD4-D697-47EC-A305-F5E89BF948E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5571207-C5AE-4D6F-8C02-A997DCA5D9D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8675EB4-1257-449A-BE13-7CA5F41C256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21E2C57-473D-467E-B1FA-DD65302DC81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B9E0E49-5FC4-41FA-BF35-7B9F05945AF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9221D5-A811-4D1D-9441-0AC67F1EDE2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E411752-8613-4856-B0AF-BE18C111EAD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A6650AC-362D-455D-B07E-00099B526D1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51FB6C3-3648-4308-B06B-FB88FA05C4E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06ED91C-E2D4-4A2F-9351-981FD9642F7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DD0F5D-2206-44D0-8175-855AAEF1C21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4BCC5BA-3CDB-454B-B2EE-764595E8175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AC9BF6E-467C-4C2E-A84C-E29A0EC3989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FFC76C2-4006-461E-A607-4F06CA720C0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D7FF19D-804A-430C-9D2D-A6038FD6957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FBF2E01-A44A-4927-8495-93271362432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D306F2B-A896-4D8A-838D-765F0E01085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0F74FB4-770C-4E1A-B283-4E55F2C98D1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人口の減少や全国平均を上回る高齢化率（令和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）に加え、市内に中心となる産業がないこと等により、財政基盤が弱く、類似団体内平均値を大きく下回っている。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公共施設の再編整備に向けた基本計画の策定や公民連携による事業実施等の取り組みの推進に努め、活力あるまちづくりを展開しつつ、行政の効率化に努めることにより、財政の健全化を図る。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0E298E9-5183-4217-8620-E0A8E81E9E3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B3E61B1-BFC9-4D3C-9C67-0B25829C2FB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FA1B8F3-428A-4798-952B-4A5A86357AE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E67F350-6408-4AD7-8CE2-6D8E67B6350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1F7B390-64E3-4548-849E-A180496C2AC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CB3A906-0000-4199-A6CB-76FFCEC0728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072E19C-EB23-4EA0-880E-A19C1B3B36E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2D6D712-6470-4BC9-86C6-FC0BF5BF5E7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6458C54-2F2B-4607-9E4A-8DA82137E06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8499793-72D4-4F6A-9950-26BFB1DC8AD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068A526-06F5-4279-A20F-C1930810579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182DC30-B493-4E7E-A959-B686AD0C11A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CB51A72-C7F3-4A8C-8469-3727C34A5EF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8009C96-C9D3-42D6-8BF0-3C7564393C3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F55B863-3540-4917-B8F9-798233C0A73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35C69E5B-7D7F-4D69-B30E-7FEB7EF8A3DE}"/>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C4B7C8E5-33AE-420C-A397-8757920081A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3A34E5CA-2E8C-44BE-B5EC-71DEF66D2CAF}"/>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278D7016-15EA-40D1-BD2D-1310248B76C8}"/>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C50D91EE-DA3A-4C67-B723-1A9D03259D9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BBB22904-AFCC-404C-98A8-1EDC824CA6C0}"/>
            </a:ext>
          </a:extLst>
        </xdr:cNvPr>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788E8CAE-784B-4C2B-9B45-4535220FB32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DB41E97E-0E85-4F7A-B063-15CCCBE6ACB9}"/>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EB930A9-5939-497E-A1CA-38F4259FAB45}"/>
            </a:ext>
          </a:extLst>
        </xdr:cNvPr>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DD90B02F-961C-45CD-A4FD-A266A66A452B}"/>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9F54800B-455D-4704-8B68-B5B7527BCDAA}"/>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61AD76E6-0030-4D23-B365-136FF1AAB483}"/>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E3636863-683B-4EBC-A6D4-1077DE52E915}"/>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a:extLst>
            <a:ext uri="{FF2B5EF4-FFF2-40B4-BE49-F238E27FC236}">
              <a16:creationId xmlns:a16="http://schemas.microsoft.com/office/drawing/2014/main" id="{41557600-EC19-412A-9D09-4179D23D92F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A4C054F-0D36-4F02-A1BE-62D045A46137}"/>
            </a:ext>
          </a:extLst>
        </xdr:cNvPr>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87FE1FBA-0BF1-4C87-9A44-ACEACE796951}"/>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EE75F1D5-6407-46AA-89D7-63227FCCFA7D}"/>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72D0156D-B7EF-4AF0-8143-FF93D44D01B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BA584658-40BD-4A14-A3DB-C0A78E6F9B1E}"/>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261D6A5-EC04-4ADF-A851-01C6CD48F42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F5C4003-AAC8-4A82-AB1E-555C6CEA009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62F177F-F9F7-4575-874C-CD7B65298E2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9B625E-C574-4F3D-B4BD-52ED12A8534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BA22C78-2B3C-4E58-A02E-6BA9EBD9720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130FD687-75E0-4B20-AE16-4A108BA4732C}"/>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8B053B41-352B-4303-BC43-3FF48930C181}"/>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F1687BFA-7C67-42C7-A29A-35A61C829411}"/>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36A859F9-621B-4ED7-BB5A-F8E35A55C497}"/>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81D47DE4-FBCE-43D8-89DD-D7ECEC82C229}"/>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E0C711F1-5FFF-44E5-9EE0-37E108B9947A}"/>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55619FF7-66A3-4E24-9A03-F89696DC83F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3329621-2B19-41A9-8001-88224DA1A4C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553EE13C-E0BB-4186-811A-9E385D66EF43}"/>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a:extLst>
            <a:ext uri="{FF2B5EF4-FFF2-40B4-BE49-F238E27FC236}">
              <a16:creationId xmlns:a16="http://schemas.microsoft.com/office/drawing/2014/main" id="{5CE28B9A-F5AF-4B56-BB3F-2CC56B3461BD}"/>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341C9B0-71FC-43F4-8292-6D38B576B84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CCBA0AD-1E1C-4CBE-B6B8-A43DA77BD7F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5A1D59D-16E5-4071-A3AE-CF8E18867F3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FCCA198-000D-4F25-9557-95D1E7A0E5E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7F6FBFD-7DD2-40F9-8FA6-305A03C4092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2398F96-25BA-4966-A280-E59AB9B1C54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4E49FB4-9E92-44B1-8902-D82B5A3EA9E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26B0FB4-968F-4729-91B7-DD8770B8FC4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B5451AA-F523-4BDB-8E10-F8C062391D2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FB0CBCC-C170-46AD-8D70-7A5F4AA13AA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54A8E060-8049-4467-94A9-81FB1893ED6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0973505-3B8D-4C58-95D0-E6F57AD4B30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074CFAF-ABC7-4B09-991C-650673DA248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人件費及び公債費の増により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と類似団体内平均値を上回っている。主な要因として、退職手当や給料の増に伴う人件費の増や小学校空調設備更新に伴い発行した起債の元金償還開始などによる公債費の増が挙げられる。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今後も市税等の収納率向上や、使用料・手数料などの受益者負担の見直しなど自主財源の確保を図るとともに、歳出面においても各事業の精査を行い、経常収支の改善に努める。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ED5ABDA-A731-482E-AAC1-88B9E43B763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12DE12B-6F19-42E0-84A8-05346173F7F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04263B9-BCC4-4C0E-AA46-26E3C350042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9FCFD62F-D7E0-4024-96D2-0CF99BCDBC4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C3DBD9D-FA4B-4756-9C95-4EEBE00E71E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F22D7C3-C67E-4E99-9601-AB407E082FA8}"/>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1CD0161-F82D-4D8C-AA28-E41163BF34E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2E8769E-1C95-43AD-98B6-67C1A2F5FA2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85ED685-45B7-435B-8712-C65F951CA7F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C58F1EC9-A3C0-4EA0-808D-480BDBFCBE4A}"/>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A5783387-0F95-419D-9A0E-DFC5CE87D23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F9386514-83E9-49AE-97A1-CF657B62981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55CBABE1-7D8D-4214-8371-FF29C70B548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9A738C5-FA4F-4CFD-828C-871FA941513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193DCFA-7CF9-412A-B5FE-7EDC77FFB22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2CB66E4-CBF2-480C-93F7-6A496C7429D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EB2F9849-3354-4A52-A6A2-D68940E978B1}"/>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CF99A734-A2CC-4F15-868C-774C276FEC6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D2E33FB3-1042-4B28-8D6C-EED2412C2434}"/>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6615E406-10F8-4DC8-9AE2-E57A8A51782F}"/>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318D4B6B-CEA8-424A-8166-DE3B5B465C92}"/>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65</xdr:row>
      <xdr:rowOff>141394</xdr:rowOff>
    </xdr:to>
    <xdr:cxnSp macro="">
      <xdr:nvCxnSpPr>
        <xdr:cNvPr id="132" name="直線コネクタ 131">
          <a:extLst>
            <a:ext uri="{FF2B5EF4-FFF2-40B4-BE49-F238E27FC236}">
              <a16:creationId xmlns:a16="http://schemas.microsoft.com/office/drawing/2014/main" id="{4DB01B5B-C9F5-4C6B-B172-B79B620D132E}"/>
            </a:ext>
          </a:extLst>
        </xdr:cNvPr>
        <xdr:cNvCxnSpPr/>
      </xdr:nvCxnSpPr>
      <xdr:spPr>
        <a:xfrm>
          <a:off x="4114800" y="10907606"/>
          <a:ext cx="838200" cy="37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D5593B00-0B9E-4261-BD13-8588D74B91F5}"/>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3837A921-FE21-42EA-9137-A8669AAC5694}"/>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168063</xdr:rowOff>
    </xdr:to>
    <xdr:cxnSp macro="">
      <xdr:nvCxnSpPr>
        <xdr:cNvPr id="135" name="直線コネクタ 134">
          <a:extLst>
            <a:ext uri="{FF2B5EF4-FFF2-40B4-BE49-F238E27FC236}">
              <a16:creationId xmlns:a16="http://schemas.microsoft.com/office/drawing/2014/main" id="{561CE30F-F288-44DF-B126-CB9D3F9F7229}"/>
            </a:ext>
          </a:extLst>
        </xdr:cNvPr>
        <xdr:cNvCxnSpPr/>
      </xdr:nvCxnSpPr>
      <xdr:spPr>
        <a:xfrm flipV="1">
          <a:off x="3225800" y="1090760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CEE8F741-B332-4A7B-B8D4-BFB25EBABB2D}"/>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B3B0F548-C734-4DAF-86A1-BAD7AE7B3DA6}"/>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E8C67939-0B40-4D63-B8D8-614AB71A5E76}"/>
            </a:ext>
          </a:extLst>
        </xdr:cNvPr>
        <xdr:cNvCxnSpPr/>
      </xdr:nvCxnSpPr>
      <xdr:spPr>
        <a:xfrm flipV="1">
          <a:off x="2336800" y="1114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D03B0B1A-986C-4363-ACA1-EEDD5E064B5A}"/>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F0E072EB-C329-4983-8766-D8E587E5B2EE}"/>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93133</xdr:rowOff>
    </xdr:to>
    <xdr:cxnSp macro="">
      <xdr:nvCxnSpPr>
        <xdr:cNvPr id="141" name="直線コネクタ 140">
          <a:extLst>
            <a:ext uri="{FF2B5EF4-FFF2-40B4-BE49-F238E27FC236}">
              <a16:creationId xmlns:a16="http://schemas.microsoft.com/office/drawing/2014/main" id="{AD398412-7DD7-4454-9AC0-C6795203D698}"/>
            </a:ext>
          </a:extLst>
        </xdr:cNvPr>
        <xdr:cNvCxnSpPr/>
      </xdr:nvCxnSpPr>
      <xdr:spPr>
        <a:xfrm>
          <a:off x="1447800" y="110765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C19D2C78-67F0-4B1D-AA6B-2A6A66E9B637}"/>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17EB68B3-BCDB-4EB4-9E57-D07DAEE675A3}"/>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455844C2-15A2-44A5-8E0C-9873FCE1CE5D}"/>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09C28955-602E-4E21-887D-6EC18598717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98C2139-B9A5-442D-8329-0E3F892A936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198175B-2505-4C2F-85CD-2D79902597F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F18FF72-8259-4640-8365-9AE522339E6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9759520-6FBD-49DA-BF2C-25030960CEC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8F1D7FB-2B6E-466C-AE22-8286BB5C58C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1" name="楕円 150">
          <a:extLst>
            <a:ext uri="{FF2B5EF4-FFF2-40B4-BE49-F238E27FC236}">
              <a16:creationId xmlns:a16="http://schemas.microsoft.com/office/drawing/2014/main" id="{A8101089-D513-49EC-BC8C-89B32AD23799}"/>
            </a:ext>
          </a:extLst>
        </xdr:cNvPr>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2" name="財政構造の弾力性該当値テキスト">
          <a:extLst>
            <a:ext uri="{FF2B5EF4-FFF2-40B4-BE49-F238E27FC236}">
              <a16:creationId xmlns:a16="http://schemas.microsoft.com/office/drawing/2014/main" id="{12565C0F-E8DA-467F-8AF7-E9B9462A9E55}"/>
            </a:ext>
          </a:extLst>
        </xdr:cNvPr>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3" name="楕円 152">
          <a:extLst>
            <a:ext uri="{FF2B5EF4-FFF2-40B4-BE49-F238E27FC236}">
              <a16:creationId xmlns:a16="http://schemas.microsoft.com/office/drawing/2014/main" id="{2555995B-A6A0-4471-8BB8-F26C2F63A7B7}"/>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4" name="テキスト ボックス 153">
          <a:extLst>
            <a:ext uri="{FF2B5EF4-FFF2-40B4-BE49-F238E27FC236}">
              <a16:creationId xmlns:a16="http://schemas.microsoft.com/office/drawing/2014/main" id="{437FA9F0-6965-4B40-8F30-BAE146E1AA0E}"/>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5" name="楕円 154">
          <a:extLst>
            <a:ext uri="{FF2B5EF4-FFF2-40B4-BE49-F238E27FC236}">
              <a16:creationId xmlns:a16="http://schemas.microsoft.com/office/drawing/2014/main" id="{2B272669-CCC2-4145-A382-9063594EE522}"/>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6" name="テキスト ボックス 155">
          <a:extLst>
            <a:ext uri="{FF2B5EF4-FFF2-40B4-BE49-F238E27FC236}">
              <a16:creationId xmlns:a16="http://schemas.microsoft.com/office/drawing/2014/main" id="{EF946DF3-D53D-4721-A5CC-47C3271B6E6D}"/>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7" name="楕円 156">
          <a:extLst>
            <a:ext uri="{FF2B5EF4-FFF2-40B4-BE49-F238E27FC236}">
              <a16:creationId xmlns:a16="http://schemas.microsoft.com/office/drawing/2014/main" id="{988A1FE9-A106-4AAC-8B4E-DD35406D296C}"/>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30ECC81A-3B46-4443-9759-78CD0649FDF5}"/>
            </a:ext>
          </a:extLst>
        </xdr:cNvPr>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BB56B69A-BE64-48CD-9C75-3F1354F3483F}"/>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0" name="テキスト ボックス 159">
          <a:extLst>
            <a:ext uri="{FF2B5EF4-FFF2-40B4-BE49-F238E27FC236}">
              <a16:creationId xmlns:a16="http://schemas.microsoft.com/office/drawing/2014/main" id="{DA43F6A5-9A2E-4C1B-8FAD-8C9794559EFE}"/>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A68F5EC-375F-4D6C-8615-B73CD9B823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7833509-8110-4734-BA29-95D6574AA3C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6463A5D-129A-4C3B-9A9A-F246102071E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AC82519-3DE8-4F9E-9A17-1FA4C333306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36B69AD-01B5-498C-AECC-40CC79A1720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16E46A38-86FF-4AE1-8775-5A5C406735D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495F57A-5143-42C1-9FDC-461DCDC9F2F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4EBB31E-EBCE-4D3C-BC9D-E6033CD0E47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AC55124-9F35-41AF-9C32-62A5B22CA25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6EB8D0-F69C-496D-A5E8-056CB57C0C1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723BF2E-7130-48DE-A7CF-A817AAC9A42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852EBB1-7B96-4C12-9B38-DD5B6A907A4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ECD9F6C-A2D3-4F84-94DA-CCE4BBD48C0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類似団体内平均値を大きく下回っているが、これは、ごみ・し尿処理、消防及び学校給食業務をそれぞれ一部事務組合で実施しているためである。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前年度と比較すると、退職手当や給料の増により全体として増となった。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今後も定員管理の適正化及び事務事業の見直しによりコストの削減に努める。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1F911BC-E7AF-41C2-8EB1-04A1E4DCD1A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DAF1579-DD94-4B26-B1B9-B969B154E44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FFFD050-3B75-4B18-8DF5-D2D49FD81E2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B89E1F8B-CFF2-43C1-9527-2B9101F1C3C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5F671530-21B1-45F2-AFAF-ED34D3700CD5}"/>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7A39CD0-570A-4093-817A-F343439AA95A}"/>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9A6A8272-17C8-4B91-89AE-70B83177D923}"/>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2E341A80-6CED-43F3-A259-CFC2AB95245C}"/>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21ABFC9-5D20-4C97-8A20-B936E3334063}"/>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BAE1030-2602-4BFF-8794-2AC5E5787FF7}"/>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C75E25E2-E1E5-40AE-A64C-99A5A8143769}"/>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7C3B6AC0-754A-4947-A70D-5DF7048CB0F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42400B14-1DD9-4894-97CE-B94A5EE99C7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870FEF6-8556-4D11-905B-683E8A91AF0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1F45BDD8-3F45-4535-915B-FA84860B9552}"/>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71011145-D4E9-48AB-BF5B-571E82AE86DD}"/>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B015D42F-9FED-4AFA-A5C3-0696662718C4}"/>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C48B5045-1D6A-40FD-AC72-0AF3841CF515}"/>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CE56F42E-1FC8-4759-B4DC-51162BDED775}"/>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134173</xdr:rowOff>
    </xdr:from>
    <xdr:to>
      <xdr:col>23</xdr:col>
      <xdr:colOff>133350</xdr:colOff>
      <xdr:row>82</xdr:row>
      <xdr:rowOff>17441</xdr:rowOff>
    </xdr:to>
    <xdr:cxnSp macro="">
      <xdr:nvCxnSpPr>
        <xdr:cNvPr id="193" name="直線コネクタ 192">
          <a:extLst>
            <a:ext uri="{FF2B5EF4-FFF2-40B4-BE49-F238E27FC236}">
              <a16:creationId xmlns:a16="http://schemas.microsoft.com/office/drawing/2014/main" id="{2704391E-7F4C-4E75-818A-91DBA8400595}"/>
            </a:ext>
          </a:extLst>
        </xdr:cNvPr>
        <xdr:cNvCxnSpPr/>
      </xdr:nvCxnSpPr>
      <xdr:spPr>
        <a:xfrm>
          <a:off x="4114800" y="14021623"/>
          <a:ext cx="838200" cy="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981FA904-D0C6-46F4-A379-119EFA74E74A}"/>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DDF014BC-53F4-4EAA-9577-50C8EEB77912}"/>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47585</xdr:rowOff>
    </xdr:from>
    <xdr:to>
      <xdr:col>19</xdr:col>
      <xdr:colOff>133350</xdr:colOff>
      <xdr:row>81</xdr:row>
      <xdr:rowOff>134173</xdr:rowOff>
    </xdr:to>
    <xdr:cxnSp macro="">
      <xdr:nvCxnSpPr>
        <xdr:cNvPr id="196" name="直線コネクタ 195">
          <a:extLst>
            <a:ext uri="{FF2B5EF4-FFF2-40B4-BE49-F238E27FC236}">
              <a16:creationId xmlns:a16="http://schemas.microsoft.com/office/drawing/2014/main" id="{A8D444BE-9003-4C60-96E8-78329D992912}"/>
            </a:ext>
          </a:extLst>
        </xdr:cNvPr>
        <xdr:cNvCxnSpPr/>
      </xdr:nvCxnSpPr>
      <xdr:spPr>
        <a:xfrm>
          <a:off x="3225800" y="13935035"/>
          <a:ext cx="889000" cy="8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D50AFD6C-C27A-4952-AD37-03B4FCAD0EB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9EB3176-B0AA-4970-B4DC-A577004BD85F}"/>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114697</xdr:rowOff>
    </xdr:from>
    <xdr:to>
      <xdr:col>15</xdr:col>
      <xdr:colOff>82550</xdr:colOff>
      <xdr:row>81</xdr:row>
      <xdr:rowOff>47585</xdr:rowOff>
    </xdr:to>
    <xdr:cxnSp macro="">
      <xdr:nvCxnSpPr>
        <xdr:cNvPr id="199" name="直線コネクタ 198">
          <a:extLst>
            <a:ext uri="{FF2B5EF4-FFF2-40B4-BE49-F238E27FC236}">
              <a16:creationId xmlns:a16="http://schemas.microsoft.com/office/drawing/2014/main" id="{2829BFCD-BAA4-4C3F-AE00-7ED6013DCD46}"/>
            </a:ext>
          </a:extLst>
        </xdr:cNvPr>
        <xdr:cNvCxnSpPr/>
      </xdr:nvCxnSpPr>
      <xdr:spPr>
        <a:xfrm>
          <a:off x="2336800" y="13830697"/>
          <a:ext cx="889000" cy="10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140791</xdr:rowOff>
    </xdr:from>
    <xdr:to>
      <xdr:col>15</xdr:col>
      <xdr:colOff>133350</xdr:colOff>
      <xdr:row>83</xdr:row>
      <xdr:rowOff>70941</xdr:rowOff>
    </xdr:to>
    <xdr:sp macro="" textlink="">
      <xdr:nvSpPr>
        <xdr:cNvPr id="200" name="フローチャート: 判断 199">
          <a:extLst>
            <a:ext uri="{FF2B5EF4-FFF2-40B4-BE49-F238E27FC236}">
              <a16:creationId xmlns:a16="http://schemas.microsoft.com/office/drawing/2014/main" id="{B51D01FC-2B98-495D-AF8C-BF719F3D7C3D}"/>
            </a:ext>
          </a:extLst>
        </xdr:cNvPr>
        <xdr:cNvSpPr/>
      </xdr:nvSpPr>
      <xdr:spPr>
        <a:xfrm>
          <a:off x="3175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55718</xdr:rowOff>
    </xdr:from>
    <xdr:ext cx="762000" cy="259045"/>
    <xdr:sp macro="" textlink="">
      <xdr:nvSpPr>
        <xdr:cNvPr id="201" name="テキスト ボックス 200">
          <a:extLst>
            <a:ext uri="{FF2B5EF4-FFF2-40B4-BE49-F238E27FC236}">
              <a16:creationId xmlns:a16="http://schemas.microsoft.com/office/drawing/2014/main" id="{0F0BA3B2-FFD7-47AB-9073-712E38F049BA}"/>
            </a:ext>
          </a:extLst>
        </xdr:cNvPr>
        <xdr:cNvSpPr txBox="1"/>
      </xdr:nvSpPr>
      <xdr:spPr>
        <a:xfrm>
          <a:off x="2844800" y="1428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61447</xdr:rowOff>
    </xdr:from>
    <xdr:to>
      <xdr:col>11</xdr:col>
      <xdr:colOff>31750</xdr:colOff>
      <xdr:row>80</xdr:row>
      <xdr:rowOff>114697</xdr:rowOff>
    </xdr:to>
    <xdr:cxnSp macro="">
      <xdr:nvCxnSpPr>
        <xdr:cNvPr id="202" name="直線コネクタ 201">
          <a:extLst>
            <a:ext uri="{FF2B5EF4-FFF2-40B4-BE49-F238E27FC236}">
              <a16:creationId xmlns:a16="http://schemas.microsoft.com/office/drawing/2014/main" id="{1E4C2CBF-F9F3-4548-A294-35036CD3595A}"/>
            </a:ext>
          </a:extLst>
        </xdr:cNvPr>
        <xdr:cNvCxnSpPr/>
      </xdr:nvCxnSpPr>
      <xdr:spPr>
        <a:xfrm>
          <a:off x="1447800" y="13777447"/>
          <a:ext cx="8890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46038</xdr:rowOff>
    </xdr:from>
    <xdr:to>
      <xdr:col>11</xdr:col>
      <xdr:colOff>82550</xdr:colOff>
      <xdr:row>82</xdr:row>
      <xdr:rowOff>147638</xdr:rowOff>
    </xdr:to>
    <xdr:sp macro="" textlink="">
      <xdr:nvSpPr>
        <xdr:cNvPr id="203" name="フローチャート: 判断 202">
          <a:extLst>
            <a:ext uri="{FF2B5EF4-FFF2-40B4-BE49-F238E27FC236}">
              <a16:creationId xmlns:a16="http://schemas.microsoft.com/office/drawing/2014/main" id="{7FD7F26B-128D-4643-9192-581C9B3EA8F3}"/>
            </a:ext>
          </a:extLst>
        </xdr:cNvPr>
        <xdr:cNvSpPr/>
      </xdr:nvSpPr>
      <xdr:spPr>
        <a:xfrm>
          <a:off x="2286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132415</xdr:rowOff>
    </xdr:from>
    <xdr:ext cx="762000" cy="259045"/>
    <xdr:sp macro="" textlink="">
      <xdr:nvSpPr>
        <xdr:cNvPr id="204" name="テキスト ボックス 203">
          <a:extLst>
            <a:ext uri="{FF2B5EF4-FFF2-40B4-BE49-F238E27FC236}">
              <a16:creationId xmlns:a16="http://schemas.microsoft.com/office/drawing/2014/main" id="{1C08687A-672F-45F5-A3C4-5D3150DAB2B9}"/>
            </a:ext>
          </a:extLst>
        </xdr:cNvPr>
        <xdr:cNvSpPr txBox="1"/>
      </xdr:nvSpPr>
      <xdr:spPr>
        <a:xfrm>
          <a:off x="1955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12266</xdr:rowOff>
    </xdr:from>
    <xdr:to>
      <xdr:col>7</xdr:col>
      <xdr:colOff>31750</xdr:colOff>
      <xdr:row>82</xdr:row>
      <xdr:rowOff>113866</xdr:rowOff>
    </xdr:to>
    <xdr:sp macro="" textlink="">
      <xdr:nvSpPr>
        <xdr:cNvPr id="205" name="フローチャート: 判断 204">
          <a:extLst>
            <a:ext uri="{FF2B5EF4-FFF2-40B4-BE49-F238E27FC236}">
              <a16:creationId xmlns:a16="http://schemas.microsoft.com/office/drawing/2014/main" id="{C0702D35-4A53-40B9-8C6D-85B5C9A6EE9F}"/>
            </a:ext>
          </a:extLst>
        </xdr:cNvPr>
        <xdr:cNvSpPr/>
      </xdr:nvSpPr>
      <xdr:spPr>
        <a:xfrm>
          <a:off x="1397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98643</xdr:rowOff>
    </xdr:from>
    <xdr:ext cx="762000" cy="259045"/>
    <xdr:sp macro="" textlink="">
      <xdr:nvSpPr>
        <xdr:cNvPr id="206" name="テキスト ボックス 205">
          <a:extLst>
            <a:ext uri="{FF2B5EF4-FFF2-40B4-BE49-F238E27FC236}">
              <a16:creationId xmlns:a16="http://schemas.microsoft.com/office/drawing/2014/main" id="{8B98192C-A695-402B-AA15-3584A949073B}"/>
            </a:ext>
          </a:extLst>
        </xdr:cNvPr>
        <xdr:cNvSpPr txBox="1"/>
      </xdr:nvSpPr>
      <xdr:spPr>
        <a:xfrm>
          <a:off x="1066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A014A6F-2C49-4BB7-AD2F-41CA5820F20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A70F955-F21D-46C5-9DE2-D30D145A21D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3E5186B-C2ED-4624-A750-43BB5119515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8DB3DE4-049C-4CA6-881E-7E12D00E800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DB23CFF-6313-4A5E-9CDA-4AFC799F596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138091</xdr:rowOff>
    </xdr:from>
    <xdr:to>
      <xdr:col>23</xdr:col>
      <xdr:colOff>184150</xdr:colOff>
      <xdr:row>82</xdr:row>
      <xdr:rowOff>68241</xdr:rowOff>
    </xdr:to>
    <xdr:sp macro="" textlink="">
      <xdr:nvSpPr>
        <xdr:cNvPr id="212" name="楕円 211">
          <a:extLst>
            <a:ext uri="{FF2B5EF4-FFF2-40B4-BE49-F238E27FC236}">
              <a16:creationId xmlns:a16="http://schemas.microsoft.com/office/drawing/2014/main" id="{1185C20D-F826-470B-966C-996FA0D4C646}"/>
            </a:ext>
          </a:extLst>
        </xdr:cNvPr>
        <xdr:cNvSpPr/>
      </xdr:nvSpPr>
      <xdr:spPr>
        <a:xfrm>
          <a:off x="4902200" y="140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154618</xdr:rowOff>
    </xdr:from>
    <xdr:ext cx="762000" cy="259045"/>
    <xdr:sp macro="" textlink="">
      <xdr:nvSpPr>
        <xdr:cNvPr id="213" name="人件費・物件費等の状況該当値テキスト">
          <a:extLst>
            <a:ext uri="{FF2B5EF4-FFF2-40B4-BE49-F238E27FC236}">
              <a16:creationId xmlns:a16="http://schemas.microsoft.com/office/drawing/2014/main" id="{0453FFEE-D202-4BD8-89B8-AB446B871F6B}"/>
            </a:ext>
          </a:extLst>
        </xdr:cNvPr>
        <xdr:cNvSpPr txBox="1"/>
      </xdr:nvSpPr>
      <xdr:spPr>
        <a:xfrm>
          <a:off x="5041900" y="138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83373</xdr:rowOff>
    </xdr:from>
    <xdr:to>
      <xdr:col>19</xdr:col>
      <xdr:colOff>184150</xdr:colOff>
      <xdr:row>82</xdr:row>
      <xdr:rowOff>13523</xdr:rowOff>
    </xdr:to>
    <xdr:sp macro="" textlink="">
      <xdr:nvSpPr>
        <xdr:cNvPr id="214" name="楕円 213">
          <a:extLst>
            <a:ext uri="{FF2B5EF4-FFF2-40B4-BE49-F238E27FC236}">
              <a16:creationId xmlns:a16="http://schemas.microsoft.com/office/drawing/2014/main" id="{C801527C-58DB-4AF8-A751-4808069D6245}"/>
            </a:ext>
          </a:extLst>
        </xdr:cNvPr>
        <xdr:cNvSpPr/>
      </xdr:nvSpPr>
      <xdr:spPr>
        <a:xfrm>
          <a:off x="4064000" y="139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23700</xdr:rowOff>
    </xdr:from>
    <xdr:ext cx="736600" cy="259045"/>
    <xdr:sp macro="" textlink="">
      <xdr:nvSpPr>
        <xdr:cNvPr id="215" name="テキスト ボックス 214">
          <a:extLst>
            <a:ext uri="{FF2B5EF4-FFF2-40B4-BE49-F238E27FC236}">
              <a16:creationId xmlns:a16="http://schemas.microsoft.com/office/drawing/2014/main" id="{734BBC5F-9D9E-4D0A-A318-E2DB376AAB62}"/>
            </a:ext>
          </a:extLst>
        </xdr:cNvPr>
        <xdr:cNvSpPr txBox="1"/>
      </xdr:nvSpPr>
      <xdr:spPr>
        <a:xfrm>
          <a:off x="3733800" y="1373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168235</xdr:rowOff>
    </xdr:from>
    <xdr:to>
      <xdr:col>15</xdr:col>
      <xdr:colOff>133350</xdr:colOff>
      <xdr:row>81</xdr:row>
      <xdr:rowOff>98385</xdr:rowOff>
    </xdr:to>
    <xdr:sp macro="" textlink="">
      <xdr:nvSpPr>
        <xdr:cNvPr id="216" name="楕円 215">
          <a:extLst>
            <a:ext uri="{FF2B5EF4-FFF2-40B4-BE49-F238E27FC236}">
              <a16:creationId xmlns:a16="http://schemas.microsoft.com/office/drawing/2014/main" id="{65B5CEA0-D10C-42A7-BFBF-E59E08F2E9DC}"/>
            </a:ext>
          </a:extLst>
        </xdr:cNvPr>
        <xdr:cNvSpPr/>
      </xdr:nvSpPr>
      <xdr:spPr>
        <a:xfrm>
          <a:off x="3175000" y="1388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108562</xdr:rowOff>
    </xdr:from>
    <xdr:ext cx="762000" cy="259045"/>
    <xdr:sp macro="" textlink="">
      <xdr:nvSpPr>
        <xdr:cNvPr id="217" name="テキスト ボックス 216">
          <a:extLst>
            <a:ext uri="{FF2B5EF4-FFF2-40B4-BE49-F238E27FC236}">
              <a16:creationId xmlns:a16="http://schemas.microsoft.com/office/drawing/2014/main" id="{9C2DE4C2-4FF9-4EBF-8048-CF025B44D902}"/>
            </a:ext>
          </a:extLst>
        </xdr:cNvPr>
        <xdr:cNvSpPr txBox="1"/>
      </xdr:nvSpPr>
      <xdr:spPr>
        <a:xfrm>
          <a:off x="2844800" y="1365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63897</xdr:rowOff>
    </xdr:from>
    <xdr:to>
      <xdr:col>11</xdr:col>
      <xdr:colOff>82550</xdr:colOff>
      <xdr:row>80</xdr:row>
      <xdr:rowOff>165497</xdr:rowOff>
    </xdr:to>
    <xdr:sp macro="" textlink="">
      <xdr:nvSpPr>
        <xdr:cNvPr id="218" name="楕円 217">
          <a:extLst>
            <a:ext uri="{FF2B5EF4-FFF2-40B4-BE49-F238E27FC236}">
              <a16:creationId xmlns:a16="http://schemas.microsoft.com/office/drawing/2014/main" id="{CB165627-4E37-49EE-A914-CC87CEE2F2DE}"/>
            </a:ext>
          </a:extLst>
        </xdr:cNvPr>
        <xdr:cNvSpPr/>
      </xdr:nvSpPr>
      <xdr:spPr>
        <a:xfrm>
          <a:off x="2286000" y="13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4224</xdr:rowOff>
    </xdr:from>
    <xdr:ext cx="762000" cy="259045"/>
    <xdr:sp macro="" textlink="">
      <xdr:nvSpPr>
        <xdr:cNvPr id="219" name="テキスト ボックス 218">
          <a:extLst>
            <a:ext uri="{FF2B5EF4-FFF2-40B4-BE49-F238E27FC236}">
              <a16:creationId xmlns:a16="http://schemas.microsoft.com/office/drawing/2014/main" id="{86C7EB41-9B6E-432C-9881-64E2457D54AB}"/>
            </a:ext>
          </a:extLst>
        </xdr:cNvPr>
        <xdr:cNvSpPr txBox="1"/>
      </xdr:nvSpPr>
      <xdr:spPr>
        <a:xfrm>
          <a:off x="1955800" y="1354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10647</xdr:rowOff>
    </xdr:from>
    <xdr:to>
      <xdr:col>7</xdr:col>
      <xdr:colOff>31750</xdr:colOff>
      <xdr:row>80</xdr:row>
      <xdr:rowOff>112247</xdr:rowOff>
    </xdr:to>
    <xdr:sp macro="" textlink="">
      <xdr:nvSpPr>
        <xdr:cNvPr id="220" name="楕円 219">
          <a:extLst>
            <a:ext uri="{FF2B5EF4-FFF2-40B4-BE49-F238E27FC236}">
              <a16:creationId xmlns:a16="http://schemas.microsoft.com/office/drawing/2014/main" id="{879AFF15-DD18-468C-B7AA-BD0EE86746C1}"/>
            </a:ext>
          </a:extLst>
        </xdr:cNvPr>
        <xdr:cNvSpPr/>
      </xdr:nvSpPr>
      <xdr:spPr>
        <a:xfrm>
          <a:off x="1397000" y="137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122424</xdr:rowOff>
    </xdr:from>
    <xdr:ext cx="762000" cy="259045"/>
    <xdr:sp macro="" textlink="">
      <xdr:nvSpPr>
        <xdr:cNvPr id="221" name="テキスト ボックス 220">
          <a:extLst>
            <a:ext uri="{FF2B5EF4-FFF2-40B4-BE49-F238E27FC236}">
              <a16:creationId xmlns:a16="http://schemas.microsoft.com/office/drawing/2014/main" id="{26E6C00A-1D30-4FAC-9817-0E5B713C1DDC}"/>
            </a:ext>
          </a:extLst>
        </xdr:cNvPr>
        <xdr:cNvSpPr txBox="1"/>
      </xdr:nvSpPr>
      <xdr:spPr>
        <a:xfrm>
          <a:off x="1066800" y="1349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A4C8A6A-DCEE-4A24-B3F6-208327A37C4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FC9DD58-E63D-4222-8A2A-5D7B7E7DD1A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E6B929D-82E8-400E-A3C8-CE8FBC16EC2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D7A4BBF-7D1C-45E9-A958-9C1CFA569CE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AB6CF93-FAC7-40E4-9F36-17522D46F68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88B75D2-275E-4FAD-BC36-D74C05DA967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4A1CD52-CD89-4355-842D-3E48A105F8B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B853E85-FE24-41C4-831E-752F128BF76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C98E70B-7ED6-4ADF-932D-3555BAFF216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07B4BB1-D840-414E-8F46-49B2E5F586D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041B3A3-7B25-4B03-B0B3-249919D7070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6D432F6-3B6E-46D7-96F8-B26F557150A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5B9105E-63AE-4F3D-A5BE-400DDF87A5D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機構改革による職員構成の変化等により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ポイント増加し、類似団体内平均値との比較においても、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ポイント上回ることとなった。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今後も指数の上昇要因に注意を払いながら、適切な給与水準の維持に努める。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3550852-27CE-4ACD-B65F-39245C164AD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72BBF29-3D68-4C5D-8298-175E8629EB8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AEF7D1CA-2A88-4BAE-8539-3DFA838C871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6BFA0C82-B192-4EE1-B3E5-3BA693D85F5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5C3BEA6E-C992-40F9-BAED-1C950FD31BE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5399193D-DF36-4BA2-91AD-D1915BE4BB89}"/>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DE622B80-A7AA-4191-A626-A6AD765E32A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A710F59B-8A8A-43EB-9C78-2ACD5E7FA03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CD535491-9FC0-429F-9D58-67E0A96D5FD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E7CF667F-2AA4-4708-866E-0AFBC7E4E0B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CA20B2A6-42AE-4379-9EFD-136555844BB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1DD876DA-8E69-4679-8FAF-52D5C9AB216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2F15E304-28FF-486C-B413-00A3EEC8923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4A2CFAD4-21FB-4627-9B44-93FBE806EF1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9D879579-AAAA-4624-906B-CA11067F5FD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177757A-0C9E-4271-B84F-9E0356F13C9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AB014F75-CDCE-44E8-A204-8579065C855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4E6FE036-2D0F-4531-B6FC-EA8F64636025}"/>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83FFD05E-81C8-4FF2-ADD2-D357B7AB508D}"/>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ADE4FABE-9938-4D87-B20B-047E16EEB97F}"/>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7A582B17-1CDC-4280-B862-BC5AB196B26C}"/>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3B075587-034A-4A3E-BBAB-62F2FD06DB7E}"/>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97A6174-3B99-4812-AF6B-E6FB34D84929}"/>
            </a:ext>
          </a:extLst>
        </xdr:cNvPr>
        <xdr:cNvCxnSpPr/>
      </xdr:nvCxnSpPr>
      <xdr:spPr>
        <a:xfrm>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60F69115-FE16-4945-A71D-630BCE4CECD7}"/>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D31D28FC-D2A4-4F69-A2CF-A98448545084}"/>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136979</xdr:rowOff>
    </xdr:to>
    <xdr:cxnSp macro="">
      <xdr:nvCxnSpPr>
        <xdr:cNvPr id="260" name="直線コネクタ 259">
          <a:extLst>
            <a:ext uri="{FF2B5EF4-FFF2-40B4-BE49-F238E27FC236}">
              <a16:creationId xmlns:a16="http://schemas.microsoft.com/office/drawing/2014/main" id="{85ABC2C5-E9F4-4940-8805-DED3A9E64754}"/>
            </a:ext>
          </a:extLst>
        </xdr:cNvPr>
        <xdr:cNvCxnSpPr/>
      </xdr:nvCxnSpPr>
      <xdr:spPr>
        <a:xfrm flipV="1">
          <a:off x="15290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2823E283-152F-476F-B857-4533D3476C7D}"/>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B955F0BC-ABC7-442A-9653-90EA0DF1BAC7}"/>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F747459E-D98E-4935-A686-46532721DD6F}"/>
            </a:ext>
          </a:extLst>
        </xdr:cNvPr>
        <xdr:cNvCxnSpPr/>
      </xdr:nvCxnSpPr>
      <xdr:spPr>
        <a:xfrm flipV="1">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697E1B0E-D355-466A-A208-06E082B1F42C}"/>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4712AD1E-4E8D-490B-9E22-F4B390381726}"/>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57CD9CB5-B5E3-4E7E-91C2-81F5B686856B}"/>
            </a:ext>
          </a:extLst>
        </xdr:cNvPr>
        <xdr:cNvCxnSpPr/>
      </xdr:nvCxnSpPr>
      <xdr:spPr>
        <a:xfrm>
          <a:off x="13512800" y="149324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7" name="フローチャート: 判断 266">
          <a:extLst>
            <a:ext uri="{FF2B5EF4-FFF2-40B4-BE49-F238E27FC236}">
              <a16:creationId xmlns:a16="http://schemas.microsoft.com/office/drawing/2014/main" id="{CEF0D596-0768-468A-B5FA-90E6CF016755}"/>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FC6068B5-7F71-48FD-9DD1-3067A014623A}"/>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805984A1-40FA-432B-992D-B1916AB060B4}"/>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5058A45-E1BC-4F3C-8B71-449071777C7E}"/>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20D50B5-112F-42E4-ABDC-A9A274C0DBD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CB3A0DE-8B7D-4C50-A3F8-C85AA471F79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AAE3CF1-AEDB-4110-8153-56542039A5A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49E5D28-03F6-4A65-AFC6-AD6DEFE1164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07D7051-E3B3-432B-8971-330FE91BF3A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75608D6C-BB84-4F8D-9929-A7BC866DB0B3}"/>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46F9EB5B-CCF7-494B-B06E-6A717A86B148}"/>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a:extLst>
            <a:ext uri="{FF2B5EF4-FFF2-40B4-BE49-F238E27FC236}">
              <a16:creationId xmlns:a16="http://schemas.microsoft.com/office/drawing/2014/main" id="{4025D0F7-9C9E-45A6-90EA-4CB2B4D6BC0E}"/>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a:extLst>
            <a:ext uri="{FF2B5EF4-FFF2-40B4-BE49-F238E27FC236}">
              <a16:creationId xmlns:a16="http://schemas.microsoft.com/office/drawing/2014/main" id="{D4CF22D2-412E-4031-9DF0-4964275C26E9}"/>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a:extLst>
            <a:ext uri="{FF2B5EF4-FFF2-40B4-BE49-F238E27FC236}">
              <a16:creationId xmlns:a16="http://schemas.microsoft.com/office/drawing/2014/main" id="{36093135-4F81-4D74-8E83-65FA9E267643}"/>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6ADFB234-C873-449C-BA17-B138FFA8B7DD}"/>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B87C4B68-E0E0-4E35-8C86-20C48D17506C}"/>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97F21A30-0ADA-44FB-B8D8-B45E0E77A0A4}"/>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ED164442-1C49-4B5F-AE24-B281872AFC3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44CDF98D-B2CC-4C76-9B0E-62E30FEC93BF}"/>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533C2A91-AD73-47BB-900E-E4FC76A0634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C0A6CAC7-D494-41B9-A853-34CCC3BDE3C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90A863B-4939-4B5B-9CF1-32AC57130DB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8BD7696B-A730-4363-9192-4B059880268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BA4E9BF-3353-4411-8D9E-DB0279C62F5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433739B2-B15B-4F99-8BBA-3E61A1DB539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2888EC07-C14B-49F9-A2A0-B3D26EE4A64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208BFE3-5826-4C89-A0A3-BE3F3A2FC16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5C5605C9-9E8E-4040-9639-8AFF43E3465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C59642A9-701F-460B-9D9D-4D57C228F45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2E701ABE-D4A4-42C0-8FBE-0AE5BD61AE6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37309A31-A20F-4AA2-99E2-3888EECC06E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B9A3DE09-F7DC-47D8-B122-8079EC86FD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前年から引き続き育児休業代替職員を任用したことや業務多忙等により任期付職員を任用したことで、前年から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ポイント増となったが、類似団体内平均値を下回るものとなっている。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今後も人口動態や市民ニーズを注視しつつ、適正な人員配置と職場における業務改善を進めながら、適正な定員管理に努める。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79EB674A-7839-44BF-967F-1C6E7E8C262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AF87448F-7F0A-445E-93D9-6A35B71176A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8AC7A889-ED82-4542-8735-47389C42A85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28020A78-74CD-4519-9E20-700B897A5EE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47187E80-8C83-4225-90F9-0F5E9ABDD31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1953C0B5-AB30-4595-835F-68216505F84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64D69DAF-E556-4619-819A-21FCD65F254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DBC8D935-71BD-42A3-AED5-75024E3118B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7A54AA61-F5AA-4138-BE1C-CA0D111AFE1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3362C027-B29B-41C0-B557-DA685AFFB18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E263A7FB-9280-4C01-AAA9-48C339D57F2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42A1357C-0B50-4E73-932E-074AE6C424E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384F3566-5A63-43A6-9684-B5E92848F58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88325CBC-61DB-414A-9F00-39329B80795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74774CFE-79AB-46A3-BAA3-9BF014AAA6E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666EE6CB-F6BE-4171-A351-B3C701BB225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BE02B914-7577-4206-91BF-EE4627D6193B}"/>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71FE0B8B-53BD-4F28-BA19-5C3DF5C64FDA}"/>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F67EA945-339A-4A09-80B9-FA3732DC527C}"/>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9B312140-DDC2-49CA-8C61-19B5470730CC}"/>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177274FE-30F5-4EFF-A9F9-07346812E6AF}"/>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119909</xdr:rowOff>
    </xdr:from>
    <xdr:to>
      <xdr:col>81</xdr:col>
      <xdr:colOff>44450</xdr:colOff>
      <xdr:row>60</xdr:row>
      <xdr:rowOff>131974</xdr:rowOff>
    </xdr:to>
    <xdr:cxnSp macro="">
      <xdr:nvCxnSpPr>
        <xdr:cNvPr id="320" name="直線コネクタ 319">
          <a:extLst>
            <a:ext uri="{FF2B5EF4-FFF2-40B4-BE49-F238E27FC236}">
              <a16:creationId xmlns:a16="http://schemas.microsoft.com/office/drawing/2014/main" id="{5EFBD1D4-EB50-4585-B341-2C323A9A3CCB}"/>
            </a:ext>
          </a:extLst>
        </xdr:cNvPr>
        <xdr:cNvCxnSpPr/>
      </xdr:nvCxnSpPr>
      <xdr:spPr>
        <a:xfrm>
          <a:off x="16179800" y="104069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AC0A1EE6-5847-427A-87EF-7C502E1B9FEF}"/>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63323CD-21CE-4228-9F90-6385BF52B174}"/>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119909</xdr:rowOff>
    </xdr:to>
    <xdr:cxnSp macro="">
      <xdr:nvCxnSpPr>
        <xdr:cNvPr id="323" name="直線コネクタ 322">
          <a:extLst>
            <a:ext uri="{FF2B5EF4-FFF2-40B4-BE49-F238E27FC236}">
              <a16:creationId xmlns:a16="http://schemas.microsoft.com/office/drawing/2014/main" id="{46F60546-F75D-4E44-814D-DBB2FF413963}"/>
            </a:ext>
          </a:extLst>
        </xdr:cNvPr>
        <xdr:cNvCxnSpPr/>
      </xdr:nvCxnSpPr>
      <xdr:spPr>
        <a:xfrm>
          <a:off x="15290800" y="1039685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4F3F3A65-2656-469D-8B41-BD0F3CF7C1EE}"/>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E3E650C1-2E18-4F29-9AAD-889246994335}"/>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109855</xdr:rowOff>
    </xdr:to>
    <xdr:cxnSp macro="">
      <xdr:nvCxnSpPr>
        <xdr:cNvPr id="326" name="直線コネクタ 325">
          <a:extLst>
            <a:ext uri="{FF2B5EF4-FFF2-40B4-BE49-F238E27FC236}">
              <a16:creationId xmlns:a16="http://schemas.microsoft.com/office/drawing/2014/main" id="{198162A8-A411-4729-9454-7DBF0D1A52EF}"/>
            </a:ext>
          </a:extLst>
        </xdr:cNvPr>
        <xdr:cNvCxnSpPr/>
      </xdr:nvCxnSpPr>
      <xdr:spPr>
        <a:xfrm>
          <a:off x="14401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7" name="フローチャート: 判断 326">
          <a:extLst>
            <a:ext uri="{FF2B5EF4-FFF2-40B4-BE49-F238E27FC236}">
              <a16:creationId xmlns:a16="http://schemas.microsoft.com/office/drawing/2014/main" id="{CFBCB9BA-D759-4E35-8A23-BFEEF3E39095}"/>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8" name="テキスト ボックス 327">
          <a:extLst>
            <a:ext uri="{FF2B5EF4-FFF2-40B4-BE49-F238E27FC236}">
              <a16:creationId xmlns:a16="http://schemas.microsoft.com/office/drawing/2014/main" id="{EFAF646E-90F2-4A1A-A9C0-9F1E28EFE1CA}"/>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45508</xdr:rowOff>
    </xdr:from>
    <xdr:to>
      <xdr:col>68</xdr:col>
      <xdr:colOff>152400</xdr:colOff>
      <xdr:row>60</xdr:row>
      <xdr:rowOff>93769</xdr:rowOff>
    </xdr:to>
    <xdr:cxnSp macro="">
      <xdr:nvCxnSpPr>
        <xdr:cNvPr id="329" name="直線コネクタ 328">
          <a:extLst>
            <a:ext uri="{FF2B5EF4-FFF2-40B4-BE49-F238E27FC236}">
              <a16:creationId xmlns:a16="http://schemas.microsoft.com/office/drawing/2014/main" id="{62B7BDD5-5B47-4F7C-AF23-9CE1E0362AFE}"/>
            </a:ext>
          </a:extLst>
        </xdr:cNvPr>
        <xdr:cNvCxnSpPr/>
      </xdr:nvCxnSpPr>
      <xdr:spPr>
        <a:xfrm>
          <a:off x="13512800" y="103325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0" name="フローチャート: 判断 329">
          <a:extLst>
            <a:ext uri="{FF2B5EF4-FFF2-40B4-BE49-F238E27FC236}">
              <a16:creationId xmlns:a16="http://schemas.microsoft.com/office/drawing/2014/main" id="{6CD2C98A-4583-4DE8-A1D5-4944BA800AAA}"/>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C57EE4F5-A707-49F9-82C3-FA7207607869}"/>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2" name="フローチャート: 判断 331">
          <a:extLst>
            <a:ext uri="{FF2B5EF4-FFF2-40B4-BE49-F238E27FC236}">
              <a16:creationId xmlns:a16="http://schemas.microsoft.com/office/drawing/2014/main" id="{ACDEF7A3-C154-4F70-841B-54B183F6AD6F}"/>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3" name="テキスト ボックス 332">
          <a:extLst>
            <a:ext uri="{FF2B5EF4-FFF2-40B4-BE49-F238E27FC236}">
              <a16:creationId xmlns:a16="http://schemas.microsoft.com/office/drawing/2014/main" id="{623F770E-81DA-4F2D-88AC-B256D1861B8A}"/>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5DACAFB-29B5-4F96-A1B1-B4ECC7B74DF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93E480D-884E-4381-80B5-8445E228C99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712C84F-13CE-4303-AA60-9BEAF0BE2DF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222C13F-8CD7-4DD4-B77A-0595D44F6A6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DC5CE28-C9E6-47C2-8B09-81692D74133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81174</xdr:rowOff>
    </xdr:from>
    <xdr:to>
      <xdr:col>81</xdr:col>
      <xdr:colOff>95250</xdr:colOff>
      <xdr:row>61</xdr:row>
      <xdr:rowOff>11324</xdr:rowOff>
    </xdr:to>
    <xdr:sp macro="" textlink="">
      <xdr:nvSpPr>
        <xdr:cNvPr id="339" name="楕円 338">
          <a:extLst>
            <a:ext uri="{FF2B5EF4-FFF2-40B4-BE49-F238E27FC236}">
              <a16:creationId xmlns:a16="http://schemas.microsoft.com/office/drawing/2014/main" id="{C35A382C-A9A1-4B86-BBEA-BE538F16583F}"/>
            </a:ext>
          </a:extLst>
        </xdr:cNvPr>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97701</xdr:rowOff>
    </xdr:from>
    <xdr:ext cx="762000" cy="259045"/>
    <xdr:sp macro="" textlink="">
      <xdr:nvSpPr>
        <xdr:cNvPr id="340" name="定員管理の状況該当値テキスト">
          <a:extLst>
            <a:ext uri="{FF2B5EF4-FFF2-40B4-BE49-F238E27FC236}">
              <a16:creationId xmlns:a16="http://schemas.microsoft.com/office/drawing/2014/main" id="{E88A8120-5B11-40D9-8D81-59E5DCF2C807}"/>
            </a:ext>
          </a:extLst>
        </xdr:cNvPr>
        <xdr:cNvSpPr txBox="1"/>
      </xdr:nvSpPr>
      <xdr:spPr>
        <a:xfrm>
          <a:off x="171069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69109</xdr:rowOff>
    </xdr:from>
    <xdr:to>
      <xdr:col>77</xdr:col>
      <xdr:colOff>95250</xdr:colOff>
      <xdr:row>60</xdr:row>
      <xdr:rowOff>170709</xdr:rowOff>
    </xdr:to>
    <xdr:sp macro="" textlink="">
      <xdr:nvSpPr>
        <xdr:cNvPr id="341" name="楕円 340">
          <a:extLst>
            <a:ext uri="{FF2B5EF4-FFF2-40B4-BE49-F238E27FC236}">
              <a16:creationId xmlns:a16="http://schemas.microsoft.com/office/drawing/2014/main" id="{5C6DBD8D-5BAC-48B2-957F-192619FA2DD1}"/>
            </a:ext>
          </a:extLst>
        </xdr:cNvPr>
        <xdr:cNvSpPr/>
      </xdr:nvSpPr>
      <xdr:spPr>
        <a:xfrm>
          <a:off x="16129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9436</xdr:rowOff>
    </xdr:from>
    <xdr:ext cx="736600" cy="259045"/>
    <xdr:sp macro="" textlink="">
      <xdr:nvSpPr>
        <xdr:cNvPr id="342" name="テキスト ボックス 341">
          <a:extLst>
            <a:ext uri="{FF2B5EF4-FFF2-40B4-BE49-F238E27FC236}">
              <a16:creationId xmlns:a16="http://schemas.microsoft.com/office/drawing/2014/main" id="{1DE74334-1443-4175-872A-0A575531DB8D}"/>
            </a:ext>
          </a:extLst>
        </xdr:cNvPr>
        <xdr:cNvSpPr txBox="1"/>
      </xdr:nvSpPr>
      <xdr:spPr>
        <a:xfrm>
          <a:off x="15798800" y="1012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3" name="楕円 342">
          <a:extLst>
            <a:ext uri="{FF2B5EF4-FFF2-40B4-BE49-F238E27FC236}">
              <a16:creationId xmlns:a16="http://schemas.microsoft.com/office/drawing/2014/main" id="{EC104155-67BB-4D59-ACAB-31EAC67659C5}"/>
            </a:ext>
          </a:extLst>
        </xdr:cNvPr>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4" name="テキスト ボックス 343">
          <a:extLst>
            <a:ext uri="{FF2B5EF4-FFF2-40B4-BE49-F238E27FC236}">
              <a16:creationId xmlns:a16="http://schemas.microsoft.com/office/drawing/2014/main" id="{F7B3690D-C6C4-4A5D-9C0D-6DEFE75D44EC}"/>
            </a:ext>
          </a:extLst>
        </xdr:cNvPr>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5" name="楕円 344">
          <a:extLst>
            <a:ext uri="{FF2B5EF4-FFF2-40B4-BE49-F238E27FC236}">
              <a16:creationId xmlns:a16="http://schemas.microsoft.com/office/drawing/2014/main" id="{BB259F28-A135-460B-8B50-6F430A1D036F}"/>
            </a:ext>
          </a:extLst>
        </xdr:cNvPr>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BF0153A6-2A65-44A7-B1B8-F8C6046747B0}"/>
            </a:ext>
          </a:extLst>
        </xdr:cNvPr>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166158</xdr:rowOff>
    </xdr:from>
    <xdr:to>
      <xdr:col>64</xdr:col>
      <xdr:colOff>152400</xdr:colOff>
      <xdr:row>60</xdr:row>
      <xdr:rowOff>96308</xdr:rowOff>
    </xdr:to>
    <xdr:sp macro="" textlink="">
      <xdr:nvSpPr>
        <xdr:cNvPr id="347" name="楕円 346">
          <a:extLst>
            <a:ext uri="{FF2B5EF4-FFF2-40B4-BE49-F238E27FC236}">
              <a16:creationId xmlns:a16="http://schemas.microsoft.com/office/drawing/2014/main" id="{2B704721-FE33-4AF8-B69D-BDC9B3739D13}"/>
            </a:ext>
          </a:extLst>
        </xdr:cNvPr>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106485</xdr:rowOff>
    </xdr:from>
    <xdr:ext cx="762000" cy="259045"/>
    <xdr:sp macro="" textlink="">
      <xdr:nvSpPr>
        <xdr:cNvPr id="348" name="テキスト ボックス 347">
          <a:extLst>
            <a:ext uri="{FF2B5EF4-FFF2-40B4-BE49-F238E27FC236}">
              <a16:creationId xmlns:a16="http://schemas.microsoft.com/office/drawing/2014/main" id="{9EDEB55E-0E8E-4235-B3A1-741DF6E416B0}"/>
            </a:ext>
          </a:extLst>
        </xdr:cNvPr>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5AD0B5B4-0C04-4F7C-A4A3-74368CC0C8D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45BB8A72-05ED-4D52-B71C-B1A498AAA43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EF41FCD-22E8-4B59-8BE9-2DFE1970AFC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942D1C25-2A90-4BEE-9D7E-89B1D95A630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2CA86BF-9E8D-413E-9AD6-E08259A6C32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54353440-114A-4DA4-8387-17A000107C8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6B3A124-1CD6-4650-AACC-3599718859D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B5555DF-757E-4062-A9C7-8E7903F2211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274E041-5FEC-4454-B308-2B7CBCA3CED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ED15B66-6075-40F0-B3AB-46F2612BBFC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7BBBAE2-6C03-4780-82C4-EE49B8310AE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ACDF5711-9AE9-4BF2-BC24-87394F2E15B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8E402CE-A79F-40E0-941F-3D8B9A31401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投資事業の適切な取捨選択の結果、類似団体内平均値を下回っているが、平成３０年度～令和３年度実施の庁舎施設整備事業などに係る地方債の償還が本格化したことによる元利償還金の増加により、比率自体は年々増加し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今後も新規事業に伴う起債発行の抑制などにより、公債費負担の増加を抑制するよう努める。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6DA12AF-FE58-4424-B808-E4CA1E39211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5726938-F559-49AA-98E6-DEF09315B35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81E16F0-AA38-4E82-A2F7-0BF1D4973CF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7DA469B6-BC66-4BC7-A4C6-858DA7F1FA7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284CBBA-A818-447D-A762-9A87D9B4448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A2EEA7E-0EAC-4969-9016-99B89EE9744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24DBF8C6-A634-4E63-AC1C-5BA1FE6EAF3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28FB6C00-31CD-4156-BEC4-5E40A172D29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6A58C79B-9BEB-4FDA-A549-07CA28F113E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592B7F4-947F-4DAA-9773-3C788E3549E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52B9CFC0-1A49-45D9-A646-BBFF6566DA8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A265F90-CEE6-4DF7-9A72-319E3D6B32A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CFC9B93-C659-40F6-A26C-D3E9701E030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C0E25C2C-8C69-49BA-B21D-8BF01646A66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367AE770-8463-49E8-A14D-D61A83229E49}"/>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C2B837D1-52EE-4156-8038-2B6941D71FA5}"/>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73ECEADD-F2FF-4BAE-8526-6940FFB2AFFC}"/>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176BD2C3-8859-48BB-B167-55E5819A859A}"/>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338A18FE-6D5A-4977-BC79-EA6C699DFCC8}"/>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70696</xdr:rowOff>
    </xdr:to>
    <xdr:cxnSp macro="">
      <xdr:nvCxnSpPr>
        <xdr:cNvPr id="381" name="直線コネクタ 380">
          <a:extLst>
            <a:ext uri="{FF2B5EF4-FFF2-40B4-BE49-F238E27FC236}">
              <a16:creationId xmlns:a16="http://schemas.microsoft.com/office/drawing/2014/main" id="{BEE27F8E-BD75-4A5A-9273-C3E2B3BF0B98}"/>
            </a:ext>
          </a:extLst>
        </xdr:cNvPr>
        <xdr:cNvCxnSpPr/>
      </xdr:nvCxnSpPr>
      <xdr:spPr>
        <a:xfrm>
          <a:off x="16179800" y="68482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A3DF0FED-63D9-433E-A367-63809DAECD78}"/>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9CA2F7A0-38F6-43D7-B2EC-2A912FF4F8AD}"/>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161713</xdr:rowOff>
    </xdr:to>
    <xdr:cxnSp macro="">
      <xdr:nvCxnSpPr>
        <xdr:cNvPr id="384" name="直線コネクタ 383">
          <a:extLst>
            <a:ext uri="{FF2B5EF4-FFF2-40B4-BE49-F238E27FC236}">
              <a16:creationId xmlns:a16="http://schemas.microsoft.com/office/drawing/2014/main" id="{48D30C49-DF8D-4DB2-86AE-82F17D0ED825}"/>
            </a:ext>
          </a:extLst>
        </xdr:cNvPr>
        <xdr:cNvCxnSpPr/>
      </xdr:nvCxnSpPr>
      <xdr:spPr>
        <a:xfrm>
          <a:off x="15290800" y="683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18575E81-1BC3-4FC8-99AF-C30DFB783AEE}"/>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6A9428F3-E73F-47AE-93A4-7A007387DD62}"/>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30480</xdr:rowOff>
    </xdr:to>
    <xdr:cxnSp macro="">
      <xdr:nvCxnSpPr>
        <xdr:cNvPr id="387" name="直線コネクタ 386">
          <a:extLst>
            <a:ext uri="{FF2B5EF4-FFF2-40B4-BE49-F238E27FC236}">
              <a16:creationId xmlns:a16="http://schemas.microsoft.com/office/drawing/2014/main" id="{83CA0348-E2DE-4A66-BA08-E146009DA355}"/>
            </a:ext>
          </a:extLst>
        </xdr:cNvPr>
        <xdr:cNvCxnSpPr/>
      </xdr:nvCxnSpPr>
      <xdr:spPr>
        <a:xfrm flipV="1">
          <a:off x="14401800" y="683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a:extLst>
            <a:ext uri="{FF2B5EF4-FFF2-40B4-BE49-F238E27FC236}">
              <a16:creationId xmlns:a16="http://schemas.microsoft.com/office/drawing/2014/main" id="{F41D7B2B-F214-4BDC-9503-75D5711634E1}"/>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9" name="テキスト ボックス 388">
          <a:extLst>
            <a:ext uri="{FF2B5EF4-FFF2-40B4-BE49-F238E27FC236}">
              <a16:creationId xmlns:a16="http://schemas.microsoft.com/office/drawing/2014/main" id="{026B2E4A-756E-4D7D-BD94-02C95EC9343C}"/>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118956</xdr:rowOff>
    </xdr:to>
    <xdr:cxnSp macro="">
      <xdr:nvCxnSpPr>
        <xdr:cNvPr id="390" name="直線コネクタ 389">
          <a:extLst>
            <a:ext uri="{FF2B5EF4-FFF2-40B4-BE49-F238E27FC236}">
              <a16:creationId xmlns:a16="http://schemas.microsoft.com/office/drawing/2014/main" id="{BAE3452D-C2B0-4FEE-8AD9-064AC48C3E53}"/>
            </a:ext>
          </a:extLst>
        </xdr:cNvPr>
        <xdr:cNvCxnSpPr/>
      </xdr:nvCxnSpPr>
      <xdr:spPr>
        <a:xfrm flipV="1">
          <a:off x="13512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a:extLst>
            <a:ext uri="{FF2B5EF4-FFF2-40B4-BE49-F238E27FC236}">
              <a16:creationId xmlns:a16="http://schemas.microsoft.com/office/drawing/2014/main" id="{E328B7A2-6C4A-4837-A304-9D81FE26C1CC}"/>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2" name="テキスト ボックス 391">
          <a:extLst>
            <a:ext uri="{FF2B5EF4-FFF2-40B4-BE49-F238E27FC236}">
              <a16:creationId xmlns:a16="http://schemas.microsoft.com/office/drawing/2014/main" id="{A21CD2F2-21FC-42CC-A2EA-21C3612DDCB1}"/>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a:extLst>
            <a:ext uri="{FF2B5EF4-FFF2-40B4-BE49-F238E27FC236}">
              <a16:creationId xmlns:a16="http://schemas.microsoft.com/office/drawing/2014/main" id="{1C2A32E9-720B-420C-9DBF-E199D4C1C122}"/>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72C0E9BD-3309-43E3-9DB0-AC12D8B506CA}"/>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07C47E2-5240-40C3-8D97-8FCADECF1AF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7C31607-4C7F-4E30-896D-2AA6B12D80B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64568DB-39B0-42D2-AD32-364BAFBC642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946C80-97CB-4C52-AED0-3D54A4C6E34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C5396E1-F475-4D43-8A18-803E77A11A7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a:extLst>
            <a:ext uri="{FF2B5EF4-FFF2-40B4-BE49-F238E27FC236}">
              <a16:creationId xmlns:a16="http://schemas.microsoft.com/office/drawing/2014/main" id="{06947BB7-00F1-4C08-A6CC-F0CD7C1A44CE}"/>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a:extLst>
            <a:ext uri="{FF2B5EF4-FFF2-40B4-BE49-F238E27FC236}">
              <a16:creationId xmlns:a16="http://schemas.microsoft.com/office/drawing/2014/main" id="{99655889-B9DB-4347-AB98-0BD113ED3CD4}"/>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a:extLst>
            <a:ext uri="{FF2B5EF4-FFF2-40B4-BE49-F238E27FC236}">
              <a16:creationId xmlns:a16="http://schemas.microsoft.com/office/drawing/2014/main" id="{BB5F4B39-F1BD-4AAA-95E5-6BE7557651EE}"/>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a:extLst>
            <a:ext uri="{FF2B5EF4-FFF2-40B4-BE49-F238E27FC236}">
              <a16:creationId xmlns:a16="http://schemas.microsoft.com/office/drawing/2014/main" id="{F25ACD55-6BC2-42B6-B527-9940B8B39DEC}"/>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4" name="楕円 403">
          <a:extLst>
            <a:ext uri="{FF2B5EF4-FFF2-40B4-BE49-F238E27FC236}">
              <a16:creationId xmlns:a16="http://schemas.microsoft.com/office/drawing/2014/main" id="{F11546AB-D279-4E67-932E-01DD13178A36}"/>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5" name="テキスト ボックス 404">
          <a:extLst>
            <a:ext uri="{FF2B5EF4-FFF2-40B4-BE49-F238E27FC236}">
              <a16:creationId xmlns:a16="http://schemas.microsoft.com/office/drawing/2014/main" id="{E58D4B4A-EC95-4BCD-864E-45F2468A10E3}"/>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a:extLst>
            <a:ext uri="{FF2B5EF4-FFF2-40B4-BE49-F238E27FC236}">
              <a16:creationId xmlns:a16="http://schemas.microsoft.com/office/drawing/2014/main" id="{BCE419EA-CD54-4D1C-960B-20D1EE7E4388}"/>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2D7F5814-2B02-4F67-A4B0-67EB4864C4CC}"/>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a:extLst>
            <a:ext uri="{FF2B5EF4-FFF2-40B4-BE49-F238E27FC236}">
              <a16:creationId xmlns:a16="http://schemas.microsoft.com/office/drawing/2014/main" id="{17736CA7-A2BB-4DC9-89ED-2300E4569C95}"/>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AE694894-50E4-4F28-98E7-3E1C7F5A5B63}"/>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772D2D4A-6CDE-4A90-8393-39F6ED22DDA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8122A8B8-F9FE-480E-9E28-3FD5D77701B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140E2C5-7150-478A-BE12-53C8FA8360C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46681A42-F693-4644-A16E-97B06CE6C21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17500C43-9E1E-48AA-BFBD-B3260F677C7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2C26F0E-364B-4986-BC46-13D4C2DAE16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FAC17E1-0F27-4CF7-A3E9-FB4E5E2186D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E384568-2E17-48F7-A1D2-7DFC24AD7AC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F9EFBF5-D704-42AE-883B-7ACF60A6599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606E671-48CD-4D86-A63E-0D60182713E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02D1C57-DC17-42F6-9D5C-C7CD9459282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2FE25B9-54B5-4360-8280-B21B5B66620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1C5F3A0-2980-4581-85F7-AD65922B39C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将来負担比率は、一般会計の地方債現在高の減少による将来負担額の減に加え、基金現在高の増加に伴う充当可能財源等の増などにより、前年度に比べ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今後も後年度の負担を少しでも軽減できるよう、新規事業の実施について精査をし、財政の健全化に努める。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5BB4FC69-D567-4592-AEB7-E5D77BECD9E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95D0AF0-6A90-40E8-81C4-636CC3EFD3B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52A95CE-01D7-4694-8DD2-9768E5A1C63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C7B5BACB-15B2-460A-A65D-AE715F0E4AC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5898B922-6813-4B5E-946F-E8B58ED36EB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6761CA7C-2C20-4470-A8A2-30801E690D6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16BC5E03-7D74-4D01-B7CA-DC0245D47A6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5FBFE26-A5AD-41D9-949F-24266197219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7C367743-5B23-42A8-84AF-E0E4DC4CD02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1C05550F-9388-47A5-8B98-629C9B2FC82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2829C8D-B5F2-4843-9456-5DDC70D5A1E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1347AE78-B4C2-413D-9827-1AC94624DB7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4FFE0375-34F8-41D9-A4BB-8028074455F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71744A0C-4B42-4BCB-A444-D07410F26EF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611BEA1-C5C2-43C1-B1A9-985357F26FD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3CBDE432-C1FF-4693-9AE3-255D6850056C}"/>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CB87AC9E-049B-4780-A078-1EF66328160C}"/>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97AE08CD-AC63-4C14-8AA5-39819D002ED6}"/>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EF3DE2EC-4B7B-418A-A09E-94D0ABCF9665}"/>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2B7A0115-0DB2-4DEB-90DE-65664AA0EDD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2540</xdr:rowOff>
    </xdr:from>
    <xdr:to>
      <xdr:col>81</xdr:col>
      <xdr:colOff>44450</xdr:colOff>
      <xdr:row>14</xdr:row>
      <xdr:rowOff>160725</xdr:rowOff>
    </xdr:to>
    <xdr:cxnSp macro="">
      <xdr:nvCxnSpPr>
        <xdr:cNvPr id="443" name="直線コネクタ 442">
          <a:extLst>
            <a:ext uri="{FF2B5EF4-FFF2-40B4-BE49-F238E27FC236}">
              <a16:creationId xmlns:a16="http://schemas.microsoft.com/office/drawing/2014/main" id="{D0F3C645-F2C9-44FF-8770-561BDF8B15E2}"/>
            </a:ext>
          </a:extLst>
        </xdr:cNvPr>
        <xdr:cNvCxnSpPr/>
      </xdr:nvCxnSpPr>
      <xdr:spPr>
        <a:xfrm flipV="1">
          <a:off x="16179800" y="2402840"/>
          <a:ext cx="838200" cy="1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158767</xdr:rowOff>
    </xdr:from>
    <xdr:ext cx="762000" cy="259045"/>
    <xdr:sp macro="" textlink="">
      <xdr:nvSpPr>
        <xdr:cNvPr id="444" name="将来負担の状況平均値テキスト">
          <a:extLst>
            <a:ext uri="{FF2B5EF4-FFF2-40B4-BE49-F238E27FC236}">
              <a16:creationId xmlns:a16="http://schemas.microsoft.com/office/drawing/2014/main" id="{9AA73F43-1736-4A34-B029-A250C9C6047D}"/>
            </a:ext>
          </a:extLst>
        </xdr:cNvPr>
        <xdr:cNvSpPr txBox="1"/>
      </xdr:nvSpPr>
      <xdr:spPr>
        <a:xfrm>
          <a:off x="17106900" y="238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4571DA4C-F287-4486-87A7-E4FA399658C7}"/>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108444</xdr:rowOff>
    </xdr:from>
    <xdr:to>
      <xdr:col>77</xdr:col>
      <xdr:colOff>44450</xdr:colOff>
      <xdr:row>14</xdr:row>
      <xdr:rowOff>160725</xdr:rowOff>
    </xdr:to>
    <xdr:cxnSp macro="">
      <xdr:nvCxnSpPr>
        <xdr:cNvPr id="446" name="直線コネクタ 445">
          <a:extLst>
            <a:ext uri="{FF2B5EF4-FFF2-40B4-BE49-F238E27FC236}">
              <a16:creationId xmlns:a16="http://schemas.microsoft.com/office/drawing/2014/main" id="{41D7D975-EABA-461B-8E13-182E40A6F1B1}"/>
            </a:ext>
          </a:extLst>
        </xdr:cNvPr>
        <xdr:cNvCxnSpPr/>
      </xdr:nvCxnSpPr>
      <xdr:spPr>
        <a:xfrm>
          <a:off x="15290800" y="25087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84542298-3DB5-4842-B978-B5C361CD9E8F}"/>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E23DEF0C-3705-4C19-A0BE-486E76143E8A}"/>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84596</xdr:rowOff>
    </xdr:from>
    <xdr:to>
      <xdr:col>73</xdr:col>
      <xdr:colOff>44450</xdr:colOff>
      <xdr:row>16</xdr:row>
      <xdr:rowOff>14746</xdr:rowOff>
    </xdr:to>
    <xdr:sp macro="" textlink="">
      <xdr:nvSpPr>
        <xdr:cNvPr id="449" name="フローチャート: 判断 448">
          <a:extLst>
            <a:ext uri="{FF2B5EF4-FFF2-40B4-BE49-F238E27FC236}">
              <a16:creationId xmlns:a16="http://schemas.microsoft.com/office/drawing/2014/main" id="{BB0FA75C-2F12-431B-9D54-FEC403477238}"/>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0" name="テキスト ボックス 449">
          <a:extLst>
            <a:ext uri="{FF2B5EF4-FFF2-40B4-BE49-F238E27FC236}">
              <a16:creationId xmlns:a16="http://schemas.microsoft.com/office/drawing/2014/main" id="{B36FFA6B-E42F-42DD-BEC7-8AE7B65EC664}"/>
            </a:ext>
          </a:extLst>
        </xdr:cNvPr>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1" name="フローチャート: 判断 450">
          <a:extLst>
            <a:ext uri="{FF2B5EF4-FFF2-40B4-BE49-F238E27FC236}">
              <a16:creationId xmlns:a16="http://schemas.microsoft.com/office/drawing/2014/main" id="{EEC81D58-9F91-40D3-AC8E-6D2ABFB1D7B1}"/>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2" name="テキスト ボックス 451">
          <a:extLst>
            <a:ext uri="{FF2B5EF4-FFF2-40B4-BE49-F238E27FC236}">
              <a16:creationId xmlns:a16="http://schemas.microsoft.com/office/drawing/2014/main" id="{68C1F772-6DBC-4EF6-8143-295AA994CF75}"/>
            </a:ext>
          </a:extLst>
        </xdr:cNvPr>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3" name="フローチャート: 判断 452">
          <a:extLst>
            <a:ext uri="{FF2B5EF4-FFF2-40B4-BE49-F238E27FC236}">
              <a16:creationId xmlns:a16="http://schemas.microsoft.com/office/drawing/2014/main" id="{CF9D317B-9A62-4093-8658-B69000C285A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4" name="テキスト ボックス 453">
          <a:extLst>
            <a:ext uri="{FF2B5EF4-FFF2-40B4-BE49-F238E27FC236}">
              <a16:creationId xmlns:a16="http://schemas.microsoft.com/office/drawing/2014/main" id="{9F651771-F092-4912-85EA-DA0499511535}"/>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DC868B1-8A5A-4A1F-ABF2-04BB5DF87E1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164E86E-B3BB-4340-88C4-87400D4237C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2589539-1F8D-42C3-8480-90F0CE6CF29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327733A-804B-4FEB-8159-DCE6E51D41C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9B58185-E857-47E3-B07B-14027FF71D0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123190</xdr:rowOff>
    </xdr:from>
    <xdr:to>
      <xdr:col>81</xdr:col>
      <xdr:colOff>95250</xdr:colOff>
      <xdr:row>14</xdr:row>
      <xdr:rowOff>53340</xdr:rowOff>
    </xdr:to>
    <xdr:sp macro="" textlink="">
      <xdr:nvSpPr>
        <xdr:cNvPr id="460" name="楕円 459">
          <a:extLst>
            <a:ext uri="{FF2B5EF4-FFF2-40B4-BE49-F238E27FC236}">
              <a16:creationId xmlns:a16="http://schemas.microsoft.com/office/drawing/2014/main" id="{CC68134D-CEF5-4B5B-8049-56A26E4A6011}"/>
            </a:ext>
          </a:extLst>
        </xdr:cNvPr>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44467</xdr:rowOff>
    </xdr:from>
    <xdr:ext cx="762000" cy="259045"/>
    <xdr:sp macro="" textlink="">
      <xdr:nvSpPr>
        <xdr:cNvPr id="461" name="将来負担の状況該当値テキスト">
          <a:extLst>
            <a:ext uri="{FF2B5EF4-FFF2-40B4-BE49-F238E27FC236}">
              <a16:creationId xmlns:a16="http://schemas.microsoft.com/office/drawing/2014/main" id="{C949F723-921A-44FE-A451-9CF65F10E7C7}"/>
            </a:ext>
          </a:extLst>
        </xdr:cNvPr>
        <xdr:cNvSpPr txBox="1"/>
      </xdr:nvSpPr>
      <xdr:spPr>
        <a:xfrm>
          <a:off x="17106900" y="22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109925</xdr:rowOff>
    </xdr:from>
    <xdr:to>
      <xdr:col>77</xdr:col>
      <xdr:colOff>95250</xdr:colOff>
      <xdr:row>15</xdr:row>
      <xdr:rowOff>40075</xdr:rowOff>
    </xdr:to>
    <xdr:sp macro="" textlink="">
      <xdr:nvSpPr>
        <xdr:cNvPr id="462" name="楕円 461">
          <a:extLst>
            <a:ext uri="{FF2B5EF4-FFF2-40B4-BE49-F238E27FC236}">
              <a16:creationId xmlns:a16="http://schemas.microsoft.com/office/drawing/2014/main" id="{FE8C37AD-6381-45CB-99D1-042E05A0453C}"/>
            </a:ext>
          </a:extLst>
        </xdr:cNvPr>
        <xdr:cNvSpPr/>
      </xdr:nvSpPr>
      <xdr:spPr>
        <a:xfrm>
          <a:off x="16129000" y="25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24852</xdr:rowOff>
    </xdr:from>
    <xdr:ext cx="736600" cy="259045"/>
    <xdr:sp macro="" textlink="">
      <xdr:nvSpPr>
        <xdr:cNvPr id="463" name="テキスト ボックス 462">
          <a:extLst>
            <a:ext uri="{FF2B5EF4-FFF2-40B4-BE49-F238E27FC236}">
              <a16:creationId xmlns:a16="http://schemas.microsoft.com/office/drawing/2014/main" id="{BA3D108E-3FA2-4881-B5F9-5158ACBB4FB0}"/>
            </a:ext>
          </a:extLst>
        </xdr:cNvPr>
        <xdr:cNvSpPr txBox="1"/>
      </xdr:nvSpPr>
      <xdr:spPr>
        <a:xfrm>
          <a:off x="15798800" y="259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57644</xdr:rowOff>
    </xdr:from>
    <xdr:to>
      <xdr:col>73</xdr:col>
      <xdr:colOff>44450</xdr:colOff>
      <xdr:row>14</xdr:row>
      <xdr:rowOff>159244</xdr:rowOff>
    </xdr:to>
    <xdr:sp macro="" textlink="">
      <xdr:nvSpPr>
        <xdr:cNvPr id="464" name="楕円 463">
          <a:extLst>
            <a:ext uri="{FF2B5EF4-FFF2-40B4-BE49-F238E27FC236}">
              <a16:creationId xmlns:a16="http://schemas.microsoft.com/office/drawing/2014/main" id="{19E9D39E-A339-443A-9926-86DD1DD36B65}"/>
            </a:ext>
          </a:extLst>
        </xdr:cNvPr>
        <xdr:cNvSpPr/>
      </xdr:nvSpPr>
      <xdr:spPr>
        <a:xfrm>
          <a:off x="15240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169421</xdr:rowOff>
    </xdr:from>
    <xdr:ext cx="762000" cy="259045"/>
    <xdr:sp macro="" textlink="">
      <xdr:nvSpPr>
        <xdr:cNvPr id="465" name="テキスト ボックス 464">
          <a:extLst>
            <a:ext uri="{FF2B5EF4-FFF2-40B4-BE49-F238E27FC236}">
              <a16:creationId xmlns:a16="http://schemas.microsoft.com/office/drawing/2014/main" id="{F6A821A2-AA7D-4609-B2E8-BA3DF8359383}"/>
            </a:ext>
          </a:extLst>
        </xdr:cNvPr>
        <xdr:cNvSpPr txBox="1"/>
      </xdr:nvSpPr>
      <xdr:spPr>
        <a:xfrm>
          <a:off x="14909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67,226
65,562
25.33
29,885,676
29,006,677
802,360
15,837,433
22,165,006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人件費に係る経常収支比率は、退職手当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や給料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悪化し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、適正な定員管理を図り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、人件費の削減に努める。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悪化したものの、類似団体内平均値を下回っている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これは、ごみ・し尿処理、消防及び学校給食業務をそれぞれ一部事務組合で実施しているためである。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今後も事務事業の見直しによりコストの削減に努める。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98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35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35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103141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、生活保護に関する事業費等の増により前年度から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ポイント悪化したものの、類似団体内平均値を下回っている。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扶助費については、少子高齢化の進展に伴い今後も増加する見込みであることから、サービスを低下させることなく資格審査の適正化及び各種事業の見直しを行うことで、扶助費の抑制に努める。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153670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その他に係る経常収支比率は、前年度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した。これは、介護保険事業会計への繰出金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が増となったことが主な要因と考えられる。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今後も保険料及び給付の適正化を図り、普通会計の負担</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制できるよう努める。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101600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9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139700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139700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101600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補助費等に係る経常収支比率は、前年度より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悪化し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、依然として類似団体内平均値を大きく上回っている。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これは、ごみ・し尿処理、消防、学校給食事務を一部事務組合で行っており、これらの負担金を支出しているためである。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も、一部事務組合に対して行財政改革を促し、構成市の負担を少しでも抑制できるように努める。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90424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872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136144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39</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112776</xdr:rowOff>
    </xdr:from>
    <xdr:to>
      <xdr:col>65</xdr:col>
      <xdr:colOff>53975</xdr:colOff>
      <xdr:row>39</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近年大型の整備事業が集中したことから地方債の元利償還金は増加傾向にあり、前年度より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ポイント悪化したものの、類似団体内平均値を下回っている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今後も引き続き、老朽化施設の建替え等に伴う公債費の増加が見込まれるため、新規事業に伴う起債発行の抑制などにより、公債費負担の増加を抑制するよう努める。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163576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389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108713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122428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公債費以外に係る経常収支比率は、前年度より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これは、人件費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退職手当等の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増及び扶助費の生活保護に関する事業費の増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したことが主な要因と考えられる。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しかし、類似団体内平均値を大きく上回っている状況であることから、今後も引き続き、歳入の確保、更なる事業の見直し・精査など、財政の健全化を図り、経常収支比率の改善に努める。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29845</xdr:rowOff>
    </xdr:from>
    <xdr:to>
      <xdr:col>82</xdr:col>
      <xdr:colOff>107950</xdr:colOff>
      <xdr:row>78</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3149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78</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3149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97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132714</xdr:rowOff>
    </xdr:from>
    <xdr:to>
      <xdr:col>69</xdr:col>
      <xdr:colOff>92075</xdr:colOff>
      <xdr:row>78</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34364"/>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150495</xdr:rowOff>
    </xdr:from>
    <xdr:to>
      <xdr:col>78</xdr:col>
      <xdr:colOff>120650</xdr:colOff>
      <xdr:row>77</xdr:row>
      <xdr:rowOff>80645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65422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81914</xdr:rowOff>
    </xdr:from>
    <xdr:to>
      <xdr:col>65</xdr:col>
      <xdr:colOff>53975</xdr:colOff>
      <xdr:row>78</xdr:row>
      <xdr:rowOff>12064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163338</xdr:rowOff>
    </xdr:from>
    <xdr:to>
      <xdr:col>29</xdr:col>
      <xdr:colOff>127000</xdr:colOff>
      <xdr:row>16</xdr:row>
      <xdr:rowOff>167996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54163"/>
          <a:ext cx="647700" cy="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167996</xdr:rowOff>
    </xdr:from>
    <xdr:to>
      <xdr:col>26</xdr:col>
      <xdr:colOff>50800</xdr:colOff>
      <xdr:row>17</xdr:row>
      <xdr:rowOff>41623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58821"/>
          <a:ext cx="698500" cy="4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41623</xdr:rowOff>
    </xdr:from>
    <xdr:to>
      <xdr:col>22</xdr:col>
      <xdr:colOff>114300</xdr:colOff>
      <xdr:row>17</xdr:row>
      <xdr:rowOff>124304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03898"/>
          <a:ext cx="698500" cy="8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5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124304</xdr:rowOff>
    </xdr:from>
    <xdr:to>
      <xdr:col>18</xdr:col>
      <xdr:colOff>177800</xdr:colOff>
      <xdr:row>17</xdr:row>
      <xdr:rowOff>168610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6579"/>
          <a:ext cx="698500" cy="4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112538</xdr:rowOff>
    </xdr:from>
    <xdr:to>
      <xdr:col>29</xdr:col>
      <xdr:colOff>177800</xdr:colOff>
      <xdr:row>17</xdr:row>
      <xdr:rowOff>42688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0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129065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4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117196</xdr:rowOff>
    </xdr:from>
    <xdr:to>
      <xdr:col>26</xdr:col>
      <xdr:colOff>101600</xdr:colOff>
      <xdr:row>17</xdr:row>
      <xdr:rowOff>47346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0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57523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7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162273</xdr:rowOff>
    </xdr:from>
    <xdr:to>
      <xdr:col>22</xdr:col>
      <xdr:colOff>165100</xdr:colOff>
      <xdr:row>17</xdr:row>
      <xdr:rowOff>92423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5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102600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2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73504</xdr:rowOff>
    </xdr:from>
    <xdr:to>
      <xdr:col>19</xdr:col>
      <xdr:colOff>38100</xdr:colOff>
      <xdr:row>18</xdr:row>
      <xdr:rowOff>3654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13831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117810</xdr:rowOff>
    </xdr:from>
    <xdr:to>
      <xdr:col>15</xdr:col>
      <xdr:colOff>101600</xdr:colOff>
      <xdr:row>18</xdr:row>
      <xdr:rowOff>47960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58137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4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294531</xdr:rowOff>
    </xdr:from>
    <xdr:to>
      <xdr:col>29</xdr:col>
      <xdr:colOff>127000</xdr:colOff>
      <xdr:row>36</xdr:row>
      <xdr:rowOff>42190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04881"/>
          <a:ext cx="647700" cy="9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42190</xdr:rowOff>
    </xdr:from>
    <xdr:to>
      <xdr:col>26</xdr:col>
      <xdr:colOff>50800</xdr:colOff>
      <xdr:row>36</xdr:row>
      <xdr:rowOff>141206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995440"/>
          <a:ext cx="698500" cy="9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141206</xdr:rowOff>
    </xdr:from>
    <xdr:to>
      <xdr:col>22</xdr:col>
      <xdr:colOff>114300</xdr:colOff>
      <xdr:row>36</xdr:row>
      <xdr:rowOff>155411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94456"/>
          <a:ext cx="698500" cy="14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114492</xdr:rowOff>
    </xdr:from>
    <xdr:to>
      <xdr:col>18</xdr:col>
      <xdr:colOff>177800</xdr:colOff>
      <xdr:row>36</xdr:row>
      <xdr:rowOff>155411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067742"/>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243731</xdr:rowOff>
    </xdr:from>
    <xdr:to>
      <xdr:col>29</xdr:col>
      <xdr:colOff>177800</xdr:colOff>
      <xdr:row>36</xdr:row>
      <xdr:rowOff>2431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215808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334290</xdr:rowOff>
    </xdr:from>
    <xdr:to>
      <xdr:col>26</xdr:col>
      <xdr:colOff>101600</xdr:colOff>
      <xdr:row>36</xdr:row>
      <xdr:rowOff>92990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4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77767</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90406</xdr:rowOff>
    </xdr:from>
    <xdr:to>
      <xdr:col>22</xdr:col>
      <xdr:colOff>165100</xdr:colOff>
      <xdr:row>37</xdr:row>
      <xdr:rowOff>20556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4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104611</xdr:rowOff>
    </xdr:from>
    <xdr:to>
      <xdr:col>19</xdr:col>
      <xdr:colOff>38100</xdr:colOff>
      <xdr:row>37</xdr:row>
      <xdr:rowOff>34761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5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19538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63692</xdr:rowOff>
    </xdr:from>
    <xdr:to>
      <xdr:col>15</xdr:col>
      <xdr:colOff>101600</xdr:colOff>
      <xdr:row>36</xdr:row>
      <xdr:rowOff>165292</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1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150069</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0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67,226
65,562
25.33
29,885,676
29,006,677
802,360
15,837,433
22,165,006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164503</xdr:rowOff>
    </xdr:from>
    <xdr:to>
      <xdr:col>24</xdr:col>
      <xdr:colOff>63500</xdr:colOff>
      <xdr:row>36</xdr:row>
      <xdr:rowOff>50813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5253"/>
          <a:ext cx="8382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50813</xdr:rowOff>
    </xdr:from>
    <xdr:to>
      <xdr:col>19</xdr:col>
      <xdr:colOff>177800</xdr:colOff>
      <xdr:row>36</xdr:row>
      <xdr:rowOff>92227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3013"/>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92227</xdr:rowOff>
    </xdr:from>
    <xdr:to>
      <xdr:col>15</xdr:col>
      <xdr:colOff>50800</xdr:colOff>
      <xdr:row>37</xdr:row>
      <xdr:rowOff>48851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4427"/>
          <a:ext cx="8890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48851</xdr:rowOff>
    </xdr:from>
    <xdr:to>
      <xdr:col>10</xdr:col>
      <xdr:colOff>114300</xdr:colOff>
      <xdr:row>37</xdr:row>
      <xdr:rowOff>120517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250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113703</xdr:rowOff>
    </xdr:from>
    <xdr:to>
      <xdr:col>24</xdr:col>
      <xdr:colOff>114300</xdr:colOff>
      <xdr:row>36</xdr:row>
      <xdr:rowOff>43853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136580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xdr:rowOff>
    </xdr:from>
    <xdr:to>
      <xdr:col>20</xdr:col>
      <xdr:colOff>38100</xdr:colOff>
      <xdr:row>36</xdr:row>
      <xdr:rowOff>101613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118140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41427</xdr:rowOff>
    </xdr:from>
    <xdr:to>
      <xdr:col>15</xdr:col>
      <xdr:colOff>101600</xdr:colOff>
      <xdr:row>36</xdr:row>
      <xdr:rowOff>143027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134154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169501</xdr:rowOff>
    </xdr:from>
    <xdr:to>
      <xdr:col>10</xdr:col>
      <xdr:colOff>165100</xdr:colOff>
      <xdr:row>37</xdr:row>
      <xdr:rowOff>99651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90778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69717</xdr:rowOff>
    </xdr:from>
    <xdr:to>
      <xdr:col>6</xdr:col>
      <xdr:colOff>38100</xdr:colOff>
      <xdr:row>37</xdr:row>
      <xdr:rowOff>171317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162444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24649</xdr:rowOff>
    </xdr:from>
    <xdr:to>
      <xdr:col>24</xdr:col>
      <xdr:colOff>63500</xdr:colOff>
      <xdr:row>58</xdr:row>
      <xdr:rowOff>81145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8749"/>
          <a:ext cx="8382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81145</xdr:rowOff>
    </xdr:from>
    <xdr:to>
      <xdr:col>19</xdr:col>
      <xdr:colOff>177800</xdr:colOff>
      <xdr:row>58</xdr:row>
      <xdr:rowOff>142987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25245"/>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142987</xdr:rowOff>
    </xdr:from>
    <xdr:to>
      <xdr:col>15</xdr:col>
      <xdr:colOff>50800</xdr:colOff>
      <xdr:row>59</xdr:row>
      <xdr:rowOff>1832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7087"/>
          <a:ext cx="889000" cy="3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1832</xdr:rowOff>
    </xdr:from>
    <xdr:to>
      <xdr:col>10</xdr:col>
      <xdr:colOff>114300</xdr:colOff>
      <xdr:row>59</xdr:row>
      <xdr:rowOff>37070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17382"/>
          <a:ext cx="8890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145299</xdr:rowOff>
    </xdr:from>
    <xdr:to>
      <xdr:col>24</xdr:col>
      <xdr:colOff>114300</xdr:colOff>
      <xdr:row>58</xdr:row>
      <xdr:rowOff>75449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60226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30345</xdr:rowOff>
    </xdr:from>
    <xdr:to>
      <xdr:col>20</xdr:col>
      <xdr:colOff>38100</xdr:colOff>
      <xdr:row>58</xdr:row>
      <xdr:rowOff>131945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123072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6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92187</xdr:rowOff>
    </xdr:from>
    <xdr:to>
      <xdr:col>15</xdr:col>
      <xdr:colOff>101600</xdr:colOff>
      <xdr:row>59</xdr:row>
      <xdr:rowOff>22337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13464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122482</xdr:rowOff>
    </xdr:from>
    <xdr:to>
      <xdr:col>10</xdr:col>
      <xdr:colOff>165100</xdr:colOff>
      <xdr:row>59</xdr:row>
      <xdr:rowOff>52632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43759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157720</xdr:rowOff>
    </xdr:from>
    <xdr:to>
      <xdr:col>6</xdr:col>
      <xdr:colOff>38100</xdr:colOff>
      <xdr:row>59</xdr:row>
      <xdr:rowOff>87870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78997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152691</xdr:rowOff>
    </xdr:from>
    <xdr:to>
      <xdr:col>24</xdr:col>
      <xdr:colOff>63500</xdr:colOff>
      <xdr:row>78</xdr:row>
      <xdr:rowOff>152997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579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152997</xdr:rowOff>
    </xdr:from>
    <xdr:to>
      <xdr:col>19</xdr:col>
      <xdr:colOff>177800</xdr:colOff>
      <xdr:row>78</xdr:row>
      <xdr:rowOff>160426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609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160426</xdr:rowOff>
    </xdr:from>
    <xdr:to>
      <xdr:col>15</xdr:col>
      <xdr:colOff>50800</xdr:colOff>
      <xdr:row>78</xdr:row>
      <xdr:rowOff>162940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352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162940</xdr:rowOff>
    </xdr:from>
    <xdr:to>
      <xdr:col>10</xdr:col>
      <xdr:colOff>114300</xdr:colOff>
      <xdr:row>79</xdr:row>
      <xdr:rowOff>825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604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101891</xdr:rowOff>
    </xdr:from>
    <xdr:to>
      <xdr:col>24</xdr:col>
      <xdr:colOff>114300</xdr:colOff>
      <xdr:row>79</xdr:row>
      <xdr:rowOff>32041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16818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102197</xdr:rowOff>
    </xdr:from>
    <xdr:to>
      <xdr:col>20</xdr:col>
      <xdr:colOff>38100</xdr:colOff>
      <xdr:row>79</xdr:row>
      <xdr:rowOff>32347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23474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109626</xdr:rowOff>
    </xdr:from>
    <xdr:to>
      <xdr:col>15</xdr:col>
      <xdr:colOff>101600</xdr:colOff>
      <xdr:row>79</xdr:row>
      <xdr:rowOff>39776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30903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112140</xdr:rowOff>
    </xdr:from>
    <xdr:to>
      <xdr:col>10</xdr:col>
      <xdr:colOff>165100</xdr:colOff>
      <xdr:row>79</xdr:row>
      <xdr:rowOff>42290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33417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121475</xdr:rowOff>
    </xdr:from>
    <xdr:to>
      <xdr:col>6</xdr:col>
      <xdr:colOff>38100</xdr:colOff>
      <xdr:row>79</xdr:row>
      <xdr:rowOff>51625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42752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90768</xdr:rowOff>
    </xdr:from>
    <xdr:to>
      <xdr:col>24</xdr:col>
      <xdr:colOff>63500</xdr:colOff>
      <xdr:row>96</xdr:row>
      <xdr:rowOff>20566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78518"/>
          <a:ext cx="838200" cy="10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90768</xdr:rowOff>
    </xdr:from>
    <xdr:to>
      <xdr:col>19</xdr:col>
      <xdr:colOff>177800</xdr:colOff>
      <xdr:row>97</xdr:row>
      <xdr:rowOff>12784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78518"/>
          <a:ext cx="889000" cy="2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12784</xdr:rowOff>
    </xdr:from>
    <xdr:to>
      <xdr:col>15</xdr:col>
      <xdr:colOff>50800</xdr:colOff>
      <xdr:row>97</xdr:row>
      <xdr:rowOff>30756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43434"/>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30756</xdr:rowOff>
    </xdr:from>
    <xdr:to>
      <xdr:col>10</xdr:col>
      <xdr:colOff>114300</xdr:colOff>
      <xdr:row>97</xdr:row>
      <xdr:rowOff>53801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61406"/>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141216</xdr:rowOff>
    </xdr:from>
    <xdr:to>
      <xdr:col>24</xdr:col>
      <xdr:colOff>114300</xdr:colOff>
      <xdr:row>96</xdr:row>
      <xdr:rowOff>71366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164093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8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39968</xdr:rowOff>
    </xdr:from>
    <xdr:to>
      <xdr:col>20</xdr:col>
      <xdr:colOff>38100</xdr:colOff>
      <xdr:row>95</xdr:row>
      <xdr:rowOff>141568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132695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2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133434</xdr:rowOff>
    </xdr:from>
    <xdr:to>
      <xdr:col>15</xdr:col>
      <xdr:colOff>101600</xdr:colOff>
      <xdr:row>97</xdr:row>
      <xdr:rowOff>63584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151406</xdr:rowOff>
    </xdr:from>
    <xdr:to>
      <xdr:col>10</xdr:col>
      <xdr:colOff>165100</xdr:colOff>
      <xdr:row>97</xdr:row>
      <xdr:rowOff>81556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98083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3001</xdr:rowOff>
    </xdr:from>
    <xdr:to>
      <xdr:col>6</xdr:col>
      <xdr:colOff>38100</xdr:colOff>
      <xdr:row>97</xdr:row>
      <xdr:rowOff>104601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121128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60768</xdr:rowOff>
    </xdr:from>
    <xdr:to>
      <xdr:col>55</xdr:col>
      <xdr:colOff>0</xdr:colOff>
      <xdr:row>37</xdr:row>
      <xdr:rowOff>75627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0441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26913</xdr:rowOff>
    </xdr:from>
    <xdr:to>
      <xdr:col>50</xdr:col>
      <xdr:colOff>114300</xdr:colOff>
      <xdr:row>37</xdr:row>
      <xdr:rowOff>75627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41863"/>
          <a:ext cx="889000" cy="10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26913</xdr:rowOff>
    </xdr:from>
    <xdr:to>
      <xdr:col>45</xdr:col>
      <xdr:colOff>177800</xdr:colOff>
      <xdr:row>37</xdr:row>
      <xdr:rowOff>137577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41863"/>
          <a:ext cx="889000" cy="113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137577</xdr:rowOff>
    </xdr:from>
    <xdr:to>
      <xdr:col>41</xdr:col>
      <xdr:colOff>50800</xdr:colOff>
      <xdr:row>38</xdr:row>
      <xdr:rowOff>853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81227"/>
          <a:ext cx="889000" cy="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9968</xdr:rowOff>
    </xdr:from>
    <xdr:to>
      <xdr:col>55</xdr:col>
      <xdr:colOff>50800</xdr:colOff>
      <xdr:row>37</xdr:row>
      <xdr:rowOff>111568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32845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24827</xdr:rowOff>
    </xdr:from>
    <xdr:to>
      <xdr:col>50</xdr:col>
      <xdr:colOff>165100</xdr:colOff>
      <xdr:row>37</xdr:row>
      <xdr:rowOff>126427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142954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147563</xdr:rowOff>
    </xdr:from>
    <xdr:to>
      <xdr:col>46</xdr:col>
      <xdr:colOff>38100</xdr:colOff>
      <xdr:row>31</xdr:row>
      <xdr:rowOff>77713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94240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6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86777</xdr:rowOff>
    </xdr:from>
    <xdr:to>
      <xdr:col>41</xdr:col>
      <xdr:colOff>101600</xdr:colOff>
      <xdr:row>38</xdr:row>
      <xdr:rowOff>16928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33454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121503</xdr:rowOff>
    </xdr:from>
    <xdr:to>
      <xdr:col>36</xdr:col>
      <xdr:colOff>165100</xdr:colOff>
      <xdr:row>38</xdr:row>
      <xdr:rowOff>51653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68180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4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71173</xdr:rowOff>
    </xdr:from>
    <xdr:to>
      <xdr:col>55</xdr:col>
      <xdr:colOff>0</xdr:colOff>
      <xdr:row>58</xdr:row>
      <xdr:rowOff>40686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43823"/>
          <a:ext cx="838200" cy="1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33873</xdr:rowOff>
    </xdr:from>
    <xdr:to>
      <xdr:col>50</xdr:col>
      <xdr:colOff>114300</xdr:colOff>
      <xdr:row>57</xdr:row>
      <xdr:rowOff>71173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35073"/>
          <a:ext cx="889000" cy="2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33873</xdr:rowOff>
    </xdr:from>
    <xdr:to>
      <xdr:col>45</xdr:col>
      <xdr:colOff>177800</xdr:colOff>
      <xdr:row>57</xdr:row>
      <xdr:rowOff>160297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35073"/>
          <a:ext cx="889000" cy="2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114480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160297</xdr:rowOff>
    </xdr:from>
    <xdr:to>
      <xdr:col>41</xdr:col>
      <xdr:colOff>50800</xdr:colOff>
      <xdr:row>58</xdr:row>
      <xdr:rowOff>20775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32947"/>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161336</xdr:rowOff>
    </xdr:from>
    <xdr:to>
      <xdr:col>55</xdr:col>
      <xdr:colOff>50800</xdr:colOff>
      <xdr:row>58</xdr:row>
      <xdr:rowOff>91486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139763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20373</xdr:rowOff>
    </xdr:from>
    <xdr:to>
      <xdr:col>50</xdr:col>
      <xdr:colOff>165100</xdr:colOff>
      <xdr:row>57</xdr:row>
      <xdr:rowOff>121973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113100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154523</xdr:rowOff>
    </xdr:from>
    <xdr:to>
      <xdr:col>46</xdr:col>
      <xdr:colOff>38100</xdr:colOff>
      <xdr:row>56</xdr:row>
      <xdr:rowOff>84673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101200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3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109497</xdr:rowOff>
    </xdr:from>
    <xdr:to>
      <xdr:col>41</xdr:col>
      <xdr:colOff>101600</xdr:colOff>
      <xdr:row>58</xdr:row>
      <xdr:rowOff>39647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30774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141425</xdr:rowOff>
    </xdr:from>
    <xdr:to>
      <xdr:col>36</xdr:col>
      <xdr:colOff>165100</xdr:colOff>
      <xdr:row>58</xdr:row>
      <xdr:rowOff>71575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62702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36881</xdr:rowOff>
    </xdr:from>
    <xdr:to>
      <xdr:col>55</xdr:col>
      <xdr:colOff>0</xdr:colOff>
      <xdr:row>79</xdr:row>
      <xdr:rowOff>42456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81431"/>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42038</xdr:rowOff>
    </xdr:from>
    <xdr:to>
      <xdr:col>50</xdr:col>
      <xdr:colOff>114300</xdr:colOff>
      <xdr:row>79</xdr:row>
      <xdr:rowOff>42456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86588"/>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42038</xdr:rowOff>
    </xdr:from>
    <xdr:to>
      <xdr:col>45</xdr:col>
      <xdr:colOff>177800</xdr:colOff>
      <xdr:row>79</xdr:row>
      <xdr:rowOff>43231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86588"/>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165912</xdr:rowOff>
    </xdr:from>
    <xdr:to>
      <xdr:col>41</xdr:col>
      <xdr:colOff>50800</xdr:colOff>
      <xdr:row>79</xdr:row>
      <xdr:rowOff>43231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39012"/>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157531</xdr:rowOff>
    </xdr:from>
    <xdr:to>
      <xdr:col>55</xdr:col>
      <xdr:colOff>50800</xdr:colOff>
      <xdr:row>79</xdr:row>
      <xdr:rowOff>87681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72458</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163106</xdr:rowOff>
    </xdr:from>
    <xdr:to>
      <xdr:col>50</xdr:col>
      <xdr:colOff>165100</xdr:colOff>
      <xdr:row>79</xdr:row>
      <xdr:rowOff>93256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84383</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162688</xdr:rowOff>
    </xdr:from>
    <xdr:to>
      <xdr:col>46</xdr:col>
      <xdr:colOff>38100</xdr:colOff>
      <xdr:row>79</xdr:row>
      <xdr:rowOff>92838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83965</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2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163881</xdr:rowOff>
    </xdr:from>
    <xdr:to>
      <xdr:col>41</xdr:col>
      <xdr:colOff>101600</xdr:colOff>
      <xdr:row>79</xdr:row>
      <xdr:rowOff>94031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85158</xdr:rowOff>
    </xdr:from>
    <xdr:ext cx="31393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704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115112</xdr:rowOff>
    </xdr:from>
    <xdr:to>
      <xdr:col>36</xdr:col>
      <xdr:colOff>165100</xdr:colOff>
      <xdr:row>79</xdr:row>
      <xdr:rowOff>45262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36389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46228</xdr:rowOff>
    </xdr:from>
    <xdr:to>
      <xdr:col>55</xdr:col>
      <xdr:colOff>0</xdr:colOff>
      <xdr:row>97</xdr:row>
      <xdr:rowOff>121413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505428"/>
          <a:ext cx="838200" cy="2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53733</xdr:rowOff>
    </xdr:from>
    <xdr:to>
      <xdr:col>50</xdr:col>
      <xdr:colOff>114300</xdr:colOff>
      <xdr:row>96</xdr:row>
      <xdr:rowOff>46228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170033"/>
          <a:ext cx="889000" cy="3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53733</xdr:rowOff>
    </xdr:from>
    <xdr:to>
      <xdr:col>45</xdr:col>
      <xdr:colOff>177800</xdr:colOff>
      <xdr:row>97</xdr:row>
      <xdr:rowOff>70041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170033"/>
          <a:ext cx="889000" cy="5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70041</xdr:rowOff>
    </xdr:from>
    <xdr:to>
      <xdr:col>41</xdr:col>
      <xdr:colOff>50800</xdr:colOff>
      <xdr:row>98</xdr:row>
      <xdr:rowOff>69799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00691"/>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70613</xdr:rowOff>
    </xdr:from>
    <xdr:to>
      <xdr:col>55</xdr:col>
      <xdr:colOff>50800</xdr:colOff>
      <xdr:row>98</xdr:row>
      <xdr:rowOff>763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49040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166878</xdr:rowOff>
    </xdr:from>
    <xdr:to>
      <xdr:col>50</xdr:col>
      <xdr:colOff>165100</xdr:colOff>
      <xdr:row>96</xdr:row>
      <xdr:rowOff>97028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113555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22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2933</xdr:rowOff>
    </xdr:from>
    <xdr:to>
      <xdr:col>46</xdr:col>
      <xdr:colOff>38100</xdr:colOff>
      <xdr:row>94</xdr:row>
      <xdr:rowOff>104533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121060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8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19241</xdr:rowOff>
    </xdr:from>
    <xdr:to>
      <xdr:col>41</xdr:col>
      <xdr:colOff>101600</xdr:colOff>
      <xdr:row>97</xdr:row>
      <xdr:rowOff>120841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111968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18999</xdr:rowOff>
    </xdr:from>
    <xdr:to>
      <xdr:col>36</xdr:col>
      <xdr:colOff>165100</xdr:colOff>
      <xdr:row>98</xdr:row>
      <xdr:rowOff>120599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111726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75052</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90152"/>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56169</xdr:rowOff>
    </xdr:from>
    <xdr:to>
      <xdr:col>71</xdr:col>
      <xdr:colOff>177800</xdr:colOff>
      <xdr:row>38</xdr:row>
      <xdr:rowOff>75052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71269"/>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24252</xdr:rowOff>
    </xdr:from>
    <xdr:to>
      <xdr:col>72</xdr:col>
      <xdr:colOff>38100</xdr:colOff>
      <xdr:row>38</xdr:row>
      <xdr:rowOff>125852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116979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3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5369</xdr:rowOff>
    </xdr:from>
    <xdr:to>
      <xdr:col>67</xdr:col>
      <xdr:colOff>101600</xdr:colOff>
      <xdr:row>38</xdr:row>
      <xdr:rowOff>106969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98096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1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146774</xdr:rowOff>
    </xdr:from>
    <xdr:to>
      <xdr:col>85</xdr:col>
      <xdr:colOff>127000</xdr:colOff>
      <xdr:row>77</xdr:row>
      <xdr:rowOff>3696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76974"/>
          <a:ext cx="8382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3696</xdr:rowOff>
    </xdr:from>
    <xdr:to>
      <xdr:col>81</xdr:col>
      <xdr:colOff>50800</xdr:colOff>
      <xdr:row>77</xdr:row>
      <xdr:rowOff>36740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05346"/>
          <a:ext cx="889000" cy="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36740</xdr:rowOff>
    </xdr:from>
    <xdr:to>
      <xdr:col>76</xdr:col>
      <xdr:colOff>114300</xdr:colOff>
      <xdr:row>77</xdr:row>
      <xdr:rowOff>48234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38390"/>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36144</xdr:rowOff>
    </xdr:from>
    <xdr:to>
      <xdr:col>71</xdr:col>
      <xdr:colOff>177800</xdr:colOff>
      <xdr:row>77</xdr:row>
      <xdr:rowOff>48234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3779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95974</xdr:rowOff>
    </xdr:from>
    <xdr:to>
      <xdr:col>85</xdr:col>
      <xdr:colOff>177800</xdr:colOff>
      <xdr:row>77</xdr:row>
      <xdr:rowOff>26124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74401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124346</xdr:rowOff>
    </xdr:from>
    <xdr:to>
      <xdr:col>81</xdr:col>
      <xdr:colOff>101600</xdr:colOff>
      <xdr:row>77</xdr:row>
      <xdr:rowOff>54496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45623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157390</xdr:rowOff>
    </xdr:from>
    <xdr:to>
      <xdr:col>76</xdr:col>
      <xdr:colOff>165100</xdr:colOff>
      <xdr:row>77</xdr:row>
      <xdr:rowOff>87540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78667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8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168884</xdr:rowOff>
    </xdr:from>
    <xdr:to>
      <xdr:col>72</xdr:col>
      <xdr:colOff>38100</xdr:colOff>
      <xdr:row>77</xdr:row>
      <xdr:rowOff>99034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90161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156794</xdr:rowOff>
    </xdr:from>
    <xdr:to>
      <xdr:col>67</xdr:col>
      <xdr:colOff>101600</xdr:colOff>
      <xdr:row>77</xdr:row>
      <xdr:rowOff>86944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78071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83820</xdr:rowOff>
    </xdr:from>
    <xdr:to>
      <xdr:col>85</xdr:col>
      <xdr:colOff>127000</xdr:colOff>
      <xdr:row>98</xdr:row>
      <xdr:rowOff>56908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14470"/>
          <a:ext cx="8382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56908</xdr:rowOff>
    </xdr:from>
    <xdr:to>
      <xdr:col>81</xdr:col>
      <xdr:colOff>50800</xdr:colOff>
      <xdr:row>99</xdr:row>
      <xdr:rowOff>279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9008"/>
          <a:ext cx="889000" cy="1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127609</xdr:rowOff>
    </xdr:from>
    <xdr:to>
      <xdr:col>76</xdr:col>
      <xdr:colOff>114300</xdr:colOff>
      <xdr:row>99</xdr:row>
      <xdr:rowOff>279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970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127609</xdr:rowOff>
    </xdr:from>
    <xdr:to>
      <xdr:col>71</xdr:col>
      <xdr:colOff>177800</xdr:colOff>
      <xdr:row>99</xdr:row>
      <xdr:rowOff>33832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9709"/>
          <a:ext cx="8890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33020</xdr:rowOff>
    </xdr:from>
    <xdr:to>
      <xdr:col>85</xdr:col>
      <xdr:colOff>177800</xdr:colOff>
      <xdr:row>97</xdr:row>
      <xdr:rowOff>134620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55897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6108</xdr:rowOff>
    </xdr:from>
    <xdr:to>
      <xdr:col>81</xdr:col>
      <xdr:colOff>101600</xdr:colOff>
      <xdr:row>98</xdr:row>
      <xdr:rowOff>107708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98835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0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120929</xdr:rowOff>
    </xdr:from>
    <xdr:to>
      <xdr:col>76</xdr:col>
      <xdr:colOff>165100</xdr:colOff>
      <xdr:row>99</xdr:row>
      <xdr:rowOff>51079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42206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1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76809</xdr:rowOff>
    </xdr:from>
    <xdr:to>
      <xdr:col>72</xdr:col>
      <xdr:colOff>38100</xdr:colOff>
      <xdr:row>99</xdr:row>
      <xdr:rowOff>6959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169536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154482</xdr:rowOff>
    </xdr:from>
    <xdr:to>
      <xdr:col>67</xdr:col>
      <xdr:colOff>101600</xdr:colOff>
      <xdr:row>99</xdr:row>
      <xdr:rowOff>84632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75759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0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26053</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026803"/>
          <a:ext cx="889000" cy="75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26053</xdr:rowOff>
    </xdr:from>
    <xdr:to>
      <xdr:col>102</xdr:col>
      <xdr:colOff>114300</xdr:colOff>
      <xdr:row>36</xdr:row>
      <xdr:rowOff>96593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026803"/>
          <a:ext cx="889000" cy="24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40712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8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70103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1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146703</xdr:rowOff>
    </xdr:from>
    <xdr:to>
      <xdr:col>102</xdr:col>
      <xdr:colOff>165100</xdr:colOff>
      <xdr:row>35</xdr:row>
      <xdr:rowOff>76853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93380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75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45793</xdr:rowOff>
    </xdr:from>
    <xdr:to>
      <xdr:col>98</xdr:col>
      <xdr:colOff>38100</xdr:colOff>
      <xdr:row>36</xdr:row>
      <xdr:rowOff>147393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163920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9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149111</xdr:rowOff>
    </xdr:from>
    <xdr:to>
      <xdr:col>116</xdr:col>
      <xdr:colOff>63500</xdr:colOff>
      <xdr:row>58</xdr:row>
      <xdr:rowOff>8827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21761"/>
          <a:ext cx="8382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146824</xdr:rowOff>
    </xdr:from>
    <xdr:to>
      <xdr:col>111</xdr:col>
      <xdr:colOff>177800</xdr:colOff>
      <xdr:row>57</xdr:row>
      <xdr:rowOff>149111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19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116345</xdr:rowOff>
    </xdr:from>
    <xdr:to>
      <xdr:col>107</xdr:col>
      <xdr:colOff>50800</xdr:colOff>
      <xdr:row>57</xdr:row>
      <xdr:rowOff>146824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888995"/>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102019</xdr:rowOff>
    </xdr:from>
    <xdr:to>
      <xdr:col>102</xdr:col>
      <xdr:colOff>114300</xdr:colOff>
      <xdr:row>57</xdr:row>
      <xdr:rowOff>116345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703219"/>
          <a:ext cx="889000" cy="1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129477</xdr:rowOff>
    </xdr:from>
    <xdr:to>
      <xdr:col>116</xdr:col>
      <xdr:colOff>114300</xdr:colOff>
      <xdr:row>58</xdr:row>
      <xdr:rowOff>59627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152354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5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98311</xdr:rowOff>
    </xdr:from>
    <xdr:to>
      <xdr:col>112</xdr:col>
      <xdr:colOff>38100</xdr:colOff>
      <xdr:row>58</xdr:row>
      <xdr:rowOff>28461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44988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96024</xdr:rowOff>
    </xdr:from>
    <xdr:to>
      <xdr:col>107</xdr:col>
      <xdr:colOff>101600</xdr:colOff>
      <xdr:row>58</xdr:row>
      <xdr:rowOff>26174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42701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65545</xdr:rowOff>
    </xdr:from>
    <xdr:to>
      <xdr:col>102</xdr:col>
      <xdr:colOff>165100</xdr:colOff>
      <xdr:row>57</xdr:row>
      <xdr:rowOff>167145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12222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51219</xdr:rowOff>
    </xdr:from>
    <xdr:to>
      <xdr:col>98</xdr:col>
      <xdr:colOff>38100</xdr:colOff>
      <xdr:row>56</xdr:row>
      <xdr:rowOff>152819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169346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22624</xdr:rowOff>
    </xdr:from>
    <xdr:to>
      <xdr:col>116</xdr:col>
      <xdr:colOff>63500</xdr:colOff>
      <xdr:row>75</xdr:row>
      <xdr:rowOff>42283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81374"/>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42283</xdr:rowOff>
    </xdr:from>
    <xdr:to>
      <xdr:col>111</xdr:col>
      <xdr:colOff>177800</xdr:colOff>
      <xdr:row>75</xdr:row>
      <xdr:rowOff>76541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01033"/>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76541</xdr:rowOff>
    </xdr:from>
    <xdr:to>
      <xdr:col>107</xdr:col>
      <xdr:colOff>50800</xdr:colOff>
      <xdr:row>75</xdr:row>
      <xdr:rowOff>140615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935291"/>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140615</xdr:rowOff>
    </xdr:from>
    <xdr:to>
      <xdr:col>102</xdr:col>
      <xdr:colOff>114300</xdr:colOff>
      <xdr:row>75</xdr:row>
      <xdr:rowOff>164421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999365"/>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143274</xdr:rowOff>
    </xdr:from>
    <xdr:to>
      <xdr:col>116</xdr:col>
      <xdr:colOff>114300</xdr:colOff>
      <xdr:row>75</xdr:row>
      <xdr:rowOff>73424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166151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162933</xdr:rowOff>
    </xdr:from>
    <xdr:to>
      <xdr:col>112</xdr:col>
      <xdr:colOff>38100</xdr:colOff>
      <xdr:row>75</xdr:row>
      <xdr:rowOff>93083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109610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25741</xdr:rowOff>
    </xdr:from>
    <xdr:to>
      <xdr:col>107</xdr:col>
      <xdr:colOff>101600</xdr:colOff>
      <xdr:row>75</xdr:row>
      <xdr:rowOff>127341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143868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89815</xdr:rowOff>
    </xdr:from>
    <xdr:to>
      <xdr:col>102</xdr:col>
      <xdr:colOff>165100</xdr:colOff>
      <xdr:row>76</xdr:row>
      <xdr:rowOff>19965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113622</xdr:rowOff>
    </xdr:from>
    <xdr:to>
      <xdr:col>98</xdr:col>
      <xdr:colOff>38100</xdr:colOff>
      <xdr:row>76</xdr:row>
      <xdr:rowOff>43771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72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34898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補助費等については、住民一人</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65,001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円となっており、類似団体と比較して一人当たりコストが高い状況となっている。これは、ごみ・し尿処理、消防、学校給食事務を一部事務組合で行っており、これらの負担金を支出しているためである。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一部事務組合に対して行財政改革を促し、構成市の負担を少しでも抑制できるように努める。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普通建設事業費については、住民一人当たり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22,994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状況となっている。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これは、近年大規模事業が減少しているためである。今後、公共施設の再編を予定しているため、増加することが予想される。</a:t>
          </a:r>
          <a:endParaRPr lang="ja-JP" altLang="ja-JP" sz="1300" strike="dblStrike" baseline="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67,226
65,562
25.33
29,885,676
29,006,677
802,360
15,837,433
22,165,006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88493</xdr:rowOff>
    </xdr:from>
    <xdr:to>
      <xdr:col>24</xdr:col>
      <xdr:colOff>63500</xdr:colOff>
      <xdr:row>34</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17793"/>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112725</xdr:rowOff>
    </xdr:from>
    <xdr:to>
      <xdr:col>19</xdr:col>
      <xdr:colOff>177800</xdr:colOff>
      <xdr:row>34</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4202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34</xdr:row>
      <xdr:rowOff>112725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2556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34</xdr:row>
      <xdr:rowOff>98552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55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37693</xdr:rowOff>
    </xdr:from>
    <xdr:to>
      <xdr:col>24</xdr:col>
      <xdr:colOff>114300</xdr:colOff>
      <xdr:row>34</xdr:row>
      <xdr:rowOff>139293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60570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17289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61925</xdr:rowOff>
    </xdr:from>
    <xdr:to>
      <xdr:col>15</xdr:col>
      <xdr:colOff>101600</xdr:colOff>
      <xdr:row>34</xdr:row>
      <xdr:rowOff>163525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45466</xdr:rowOff>
    </xdr:from>
    <xdr:to>
      <xdr:col>10</xdr:col>
      <xdr:colOff>165100</xdr:colOff>
      <xdr:row>34</xdr:row>
      <xdr:rowOff>147066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47752</xdr:rowOff>
    </xdr:from>
    <xdr:to>
      <xdr:col>6</xdr:col>
      <xdr:colOff>38100</xdr:colOff>
      <xdr:row>34</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165879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5252</xdr:rowOff>
    </xdr:from>
    <xdr:to>
      <xdr:col>24</xdr:col>
      <xdr:colOff>63500</xdr:colOff>
      <xdr:row>56</xdr:row>
      <xdr:rowOff>61230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06452"/>
          <a:ext cx="838200" cy="5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37722</xdr:rowOff>
    </xdr:from>
    <xdr:to>
      <xdr:col>19</xdr:col>
      <xdr:colOff>177800</xdr:colOff>
      <xdr:row>56</xdr:row>
      <xdr:rowOff>5252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81672"/>
          <a:ext cx="889000" cy="8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37722</xdr:rowOff>
    </xdr:from>
    <xdr:to>
      <xdr:col>15</xdr:col>
      <xdr:colOff>50800</xdr:colOff>
      <xdr:row>56</xdr:row>
      <xdr:rowOff>165478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81672"/>
          <a:ext cx="889000" cy="9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165478</xdr:rowOff>
    </xdr:from>
    <xdr:to>
      <xdr:col>10</xdr:col>
      <xdr:colOff>114300</xdr:colOff>
      <xdr:row>57</xdr:row>
      <xdr:rowOff>138077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66678"/>
          <a:ext cx="889000" cy="1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10430</xdr:rowOff>
    </xdr:from>
    <xdr:to>
      <xdr:col>24</xdr:col>
      <xdr:colOff>114300</xdr:colOff>
      <xdr:row>56</xdr:row>
      <xdr:rowOff>112030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160307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125902</xdr:rowOff>
    </xdr:from>
    <xdr:to>
      <xdr:col>20</xdr:col>
      <xdr:colOff>38100</xdr:colOff>
      <xdr:row>56</xdr:row>
      <xdr:rowOff>56052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72579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158372</xdr:rowOff>
    </xdr:from>
    <xdr:to>
      <xdr:col>15</xdr:col>
      <xdr:colOff>101600</xdr:colOff>
      <xdr:row>51</xdr:row>
      <xdr:rowOff>88522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105049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114678</xdr:rowOff>
    </xdr:from>
    <xdr:to>
      <xdr:col>10</xdr:col>
      <xdr:colOff>165100</xdr:colOff>
      <xdr:row>57</xdr:row>
      <xdr:rowOff>44828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87277</xdr:rowOff>
    </xdr:from>
    <xdr:to>
      <xdr:col>6</xdr:col>
      <xdr:colOff>38100</xdr:colOff>
      <xdr:row>58</xdr:row>
      <xdr:rowOff>17427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47834</xdr:rowOff>
    </xdr:from>
    <xdr:to>
      <xdr:col>24</xdr:col>
      <xdr:colOff>63500</xdr:colOff>
      <xdr:row>75</xdr:row>
      <xdr:rowOff>75151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06584"/>
          <a:ext cx="8382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47834</xdr:rowOff>
    </xdr:from>
    <xdr:to>
      <xdr:col>19</xdr:col>
      <xdr:colOff>177800</xdr:colOff>
      <xdr:row>76</xdr:row>
      <xdr:rowOff>29287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6584"/>
          <a:ext cx="889000" cy="1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29287</xdr:rowOff>
    </xdr:from>
    <xdr:to>
      <xdr:col>15</xdr:col>
      <xdr:colOff>50800</xdr:colOff>
      <xdr:row>76</xdr:row>
      <xdr:rowOff>102141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59487"/>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102141</xdr:rowOff>
    </xdr:from>
    <xdr:to>
      <xdr:col>10</xdr:col>
      <xdr:colOff>114300</xdr:colOff>
      <xdr:row>76</xdr:row>
      <xdr:rowOff>114515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32341"/>
          <a:ext cx="8890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24351</xdr:rowOff>
    </xdr:from>
    <xdr:to>
      <xdr:col>24</xdr:col>
      <xdr:colOff>114300</xdr:colOff>
      <xdr:row>75</xdr:row>
      <xdr:rowOff>125951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47228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3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168484</xdr:rowOff>
    </xdr:from>
    <xdr:to>
      <xdr:col>20</xdr:col>
      <xdr:colOff>38100</xdr:colOff>
      <xdr:row>75</xdr:row>
      <xdr:rowOff>98634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115161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149937</xdr:rowOff>
    </xdr:from>
    <xdr:to>
      <xdr:col>15</xdr:col>
      <xdr:colOff>101600</xdr:colOff>
      <xdr:row>76</xdr:row>
      <xdr:rowOff>80087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96614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51341</xdr:rowOff>
    </xdr:from>
    <xdr:to>
      <xdr:col>10</xdr:col>
      <xdr:colOff>165100</xdr:colOff>
      <xdr:row>76</xdr:row>
      <xdr:rowOff>152941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169468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63715</xdr:rowOff>
    </xdr:from>
    <xdr:to>
      <xdr:col>6</xdr:col>
      <xdr:colOff>38100</xdr:colOff>
      <xdr:row>76</xdr:row>
      <xdr:rowOff>165315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983</xdr:rowOff>
    </xdr:from>
    <xdr:to>
      <xdr:col>24</xdr:col>
      <xdr:colOff>63500</xdr:colOff>
      <xdr:row>99</xdr:row>
      <xdr:rowOff>2758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74533"/>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983</xdr:rowOff>
    </xdr:from>
    <xdr:to>
      <xdr:col>19</xdr:col>
      <xdr:colOff>177800</xdr:colOff>
      <xdr:row>99</xdr:row>
      <xdr:rowOff>52811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4533"/>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52811</xdr:rowOff>
    </xdr:from>
    <xdr:to>
      <xdr:col>15</xdr:col>
      <xdr:colOff>50800</xdr:colOff>
      <xdr:row>99</xdr:row>
      <xdr:rowOff>60723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26361"/>
          <a:ext cx="8890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60723</xdr:rowOff>
    </xdr:from>
    <xdr:to>
      <xdr:col>10</xdr:col>
      <xdr:colOff>114300</xdr:colOff>
      <xdr:row>99</xdr:row>
      <xdr:rowOff>85685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34273"/>
          <a:ext cx="889000" cy="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123408</xdr:rowOff>
    </xdr:from>
    <xdr:to>
      <xdr:col>24</xdr:col>
      <xdr:colOff>114300</xdr:colOff>
      <xdr:row>99</xdr:row>
      <xdr:rowOff>53558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101835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121633</xdr:rowOff>
    </xdr:from>
    <xdr:to>
      <xdr:col>20</xdr:col>
      <xdr:colOff>38100</xdr:colOff>
      <xdr:row>99</xdr:row>
      <xdr:rowOff>51783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42910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2011</xdr:rowOff>
    </xdr:from>
    <xdr:to>
      <xdr:col>15</xdr:col>
      <xdr:colOff>101600</xdr:colOff>
      <xdr:row>99</xdr:row>
      <xdr:rowOff>103611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94738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9923</xdr:rowOff>
    </xdr:from>
    <xdr:to>
      <xdr:col>10</xdr:col>
      <xdr:colOff>165100</xdr:colOff>
      <xdr:row>99</xdr:row>
      <xdr:rowOff>111523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102650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34885</xdr:rowOff>
    </xdr:from>
    <xdr:to>
      <xdr:col>6</xdr:col>
      <xdr:colOff>38100</xdr:colOff>
      <xdr:row>99</xdr:row>
      <xdr:rowOff>136485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0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127612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155702</xdr:rowOff>
    </xdr:from>
    <xdr:to>
      <xdr:col>55</xdr:col>
      <xdr:colOff>0</xdr:colOff>
      <xdr:row>37</xdr:row>
      <xdr:rowOff>164465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9935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164465</xdr:rowOff>
    </xdr:from>
    <xdr:to>
      <xdr:col>50</xdr:col>
      <xdr:colOff>114300</xdr:colOff>
      <xdr:row>38</xdr:row>
      <xdr:rowOff>26162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0811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14351</xdr:rowOff>
    </xdr:from>
    <xdr:to>
      <xdr:col>45</xdr:col>
      <xdr:colOff>177800</xdr:colOff>
      <xdr:row>38</xdr:row>
      <xdr:rowOff>26162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2945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5207</xdr:rowOff>
    </xdr:from>
    <xdr:to>
      <xdr:col>41</xdr:col>
      <xdr:colOff>50800</xdr:colOff>
      <xdr:row>38</xdr:row>
      <xdr:rowOff>14351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203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104902</xdr:rowOff>
    </xdr:from>
    <xdr:to>
      <xdr:col>55</xdr:col>
      <xdr:colOff>50800</xdr:colOff>
      <xdr:row>38</xdr:row>
      <xdr:rowOff>35052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127779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113665</xdr:rowOff>
    </xdr:from>
    <xdr:to>
      <xdr:col>50</xdr:col>
      <xdr:colOff>165100</xdr:colOff>
      <xdr:row>38</xdr:row>
      <xdr:rowOff>43815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146812</xdr:rowOff>
    </xdr:from>
    <xdr:to>
      <xdr:col>46</xdr:col>
      <xdr:colOff>38100</xdr:colOff>
      <xdr:row>38</xdr:row>
      <xdr:rowOff>76962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68089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135001</xdr:rowOff>
    </xdr:from>
    <xdr:to>
      <xdr:col>41</xdr:col>
      <xdr:colOff>101600</xdr:colOff>
      <xdr:row>38</xdr:row>
      <xdr:rowOff>65151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56278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125857</xdr:rowOff>
    </xdr:from>
    <xdr:to>
      <xdr:col>36</xdr:col>
      <xdr:colOff>165100</xdr:colOff>
      <xdr:row>38</xdr:row>
      <xdr:rowOff>56007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47134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15132</xdr:rowOff>
    </xdr:from>
    <xdr:to>
      <xdr:col>55</xdr:col>
      <xdr:colOff>0</xdr:colOff>
      <xdr:row>59</xdr:row>
      <xdr:rowOff>18809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0682"/>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15132</xdr:rowOff>
    </xdr:from>
    <xdr:to>
      <xdr:col>50</xdr:col>
      <xdr:colOff>114300</xdr:colOff>
      <xdr:row>59</xdr:row>
      <xdr:rowOff>17894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0682"/>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17608</xdr:rowOff>
    </xdr:from>
    <xdr:to>
      <xdr:col>45</xdr:col>
      <xdr:colOff>177800</xdr:colOff>
      <xdr:row>59</xdr:row>
      <xdr:rowOff>17894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33158"/>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17608</xdr:rowOff>
    </xdr:from>
    <xdr:to>
      <xdr:col>41</xdr:col>
      <xdr:colOff>50800</xdr:colOff>
      <xdr:row>59</xdr:row>
      <xdr:rowOff>19456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3158"/>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139459</xdr:rowOff>
    </xdr:from>
    <xdr:to>
      <xdr:col>55</xdr:col>
      <xdr:colOff>50800</xdr:colOff>
      <xdr:row>59</xdr:row>
      <xdr:rowOff>69609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54386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135782</xdr:rowOff>
    </xdr:from>
    <xdr:to>
      <xdr:col>50</xdr:col>
      <xdr:colOff>165100</xdr:colOff>
      <xdr:row>59</xdr:row>
      <xdr:rowOff>65932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57059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138544</xdr:rowOff>
    </xdr:from>
    <xdr:to>
      <xdr:col>46</xdr:col>
      <xdr:colOff>38100</xdr:colOff>
      <xdr:row>59</xdr:row>
      <xdr:rowOff>68694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59821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138258</xdr:rowOff>
    </xdr:from>
    <xdr:to>
      <xdr:col>41</xdr:col>
      <xdr:colOff>101600</xdr:colOff>
      <xdr:row>59</xdr:row>
      <xdr:rowOff>68408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59535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140106</xdr:rowOff>
    </xdr:from>
    <xdr:to>
      <xdr:col>36</xdr:col>
      <xdr:colOff>165100</xdr:colOff>
      <xdr:row>59</xdr:row>
      <xdr:rowOff>70256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61383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88455</xdr:rowOff>
    </xdr:from>
    <xdr:to>
      <xdr:col>55</xdr:col>
      <xdr:colOff>0</xdr:colOff>
      <xdr:row>77</xdr:row>
      <xdr:rowOff>142900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0105"/>
          <a:ext cx="8382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88455</xdr:rowOff>
    </xdr:from>
    <xdr:to>
      <xdr:col>50</xdr:col>
      <xdr:colOff>114300</xdr:colOff>
      <xdr:row>78</xdr:row>
      <xdr:rowOff>48298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0105"/>
          <a:ext cx="889000" cy="1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48298</xdr:rowOff>
    </xdr:from>
    <xdr:to>
      <xdr:col>45</xdr:col>
      <xdr:colOff>177800</xdr:colOff>
      <xdr:row>78</xdr:row>
      <xdr:rowOff>157911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1398"/>
          <a:ext cx="8890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157911</xdr:rowOff>
    </xdr:from>
    <xdr:to>
      <xdr:col>41</xdr:col>
      <xdr:colOff>50800</xdr:colOff>
      <xdr:row>78</xdr:row>
      <xdr:rowOff>161837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1011"/>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92100</xdr:rowOff>
    </xdr:from>
    <xdr:to>
      <xdr:col>55</xdr:col>
      <xdr:colOff>50800</xdr:colOff>
      <xdr:row>78</xdr:row>
      <xdr:rowOff>22250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70527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37655</xdr:rowOff>
    </xdr:from>
    <xdr:to>
      <xdr:col>50</xdr:col>
      <xdr:colOff>165100</xdr:colOff>
      <xdr:row>77</xdr:row>
      <xdr:rowOff>139255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130382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3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168948</xdr:rowOff>
    </xdr:from>
    <xdr:to>
      <xdr:col>46</xdr:col>
      <xdr:colOff>38100</xdr:colOff>
      <xdr:row>78</xdr:row>
      <xdr:rowOff>99098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90225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107111</xdr:rowOff>
    </xdr:from>
    <xdr:to>
      <xdr:col>41</xdr:col>
      <xdr:colOff>101600</xdr:colOff>
      <xdr:row>79</xdr:row>
      <xdr:rowOff>37261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111037</xdr:rowOff>
    </xdr:from>
    <xdr:to>
      <xdr:col>36</xdr:col>
      <xdr:colOff>165100</xdr:colOff>
      <xdr:row>79</xdr:row>
      <xdr:rowOff>41187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32314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7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54122</xdr:rowOff>
    </xdr:from>
    <xdr:to>
      <xdr:col>55</xdr:col>
      <xdr:colOff>0</xdr:colOff>
      <xdr:row>97</xdr:row>
      <xdr:rowOff>139553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84772"/>
          <a:ext cx="838200" cy="8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139553</xdr:rowOff>
    </xdr:from>
    <xdr:to>
      <xdr:col>50</xdr:col>
      <xdr:colOff>114300</xdr:colOff>
      <xdr:row>97</xdr:row>
      <xdr:rowOff>162266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70203"/>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130294</xdr:rowOff>
    </xdr:from>
    <xdr:to>
      <xdr:col>45</xdr:col>
      <xdr:colOff>177800</xdr:colOff>
      <xdr:row>97</xdr:row>
      <xdr:rowOff>162266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6094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79383</xdr:rowOff>
    </xdr:from>
    <xdr:to>
      <xdr:col>41</xdr:col>
      <xdr:colOff>50800</xdr:colOff>
      <xdr:row>97</xdr:row>
      <xdr:rowOff>130294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0033"/>
          <a:ext cx="889000" cy="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124421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3322</xdr:rowOff>
    </xdr:from>
    <xdr:to>
      <xdr:col>55</xdr:col>
      <xdr:colOff>50800</xdr:colOff>
      <xdr:row>97</xdr:row>
      <xdr:rowOff>104922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26199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88753</xdr:rowOff>
    </xdr:from>
    <xdr:to>
      <xdr:col>50</xdr:col>
      <xdr:colOff>165100</xdr:colOff>
      <xdr:row>98</xdr:row>
      <xdr:rowOff>18903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111466</xdr:rowOff>
    </xdr:from>
    <xdr:to>
      <xdr:col>46</xdr:col>
      <xdr:colOff>38100</xdr:colOff>
      <xdr:row>98</xdr:row>
      <xdr:rowOff>41616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32743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79494</xdr:rowOff>
    </xdr:from>
    <xdr:to>
      <xdr:col>41</xdr:col>
      <xdr:colOff>101600</xdr:colOff>
      <xdr:row>98</xdr:row>
      <xdr:rowOff>9644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28583</xdr:rowOff>
    </xdr:from>
    <xdr:to>
      <xdr:col>36</xdr:col>
      <xdr:colOff>165100</xdr:colOff>
      <xdr:row>97</xdr:row>
      <xdr:rowOff>130183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129687</xdr:rowOff>
    </xdr:from>
    <xdr:to>
      <xdr:col>85</xdr:col>
      <xdr:colOff>127000</xdr:colOff>
      <xdr:row>37</xdr:row>
      <xdr:rowOff>138923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73337"/>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98278</xdr:rowOff>
    </xdr:from>
    <xdr:to>
      <xdr:col>81</xdr:col>
      <xdr:colOff>50800</xdr:colOff>
      <xdr:row>37</xdr:row>
      <xdr:rowOff>138923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41928"/>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98278</xdr:rowOff>
    </xdr:from>
    <xdr:to>
      <xdr:col>76</xdr:col>
      <xdr:colOff>114300</xdr:colOff>
      <xdr:row>37</xdr:row>
      <xdr:rowOff>137048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1928"/>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127676</xdr:rowOff>
    </xdr:from>
    <xdr:to>
      <xdr:col>71</xdr:col>
      <xdr:colOff>177800</xdr:colOff>
      <xdr:row>37</xdr:row>
      <xdr:rowOff>137048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7132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78887</xdr:rowOff>
    </xdr:from>
    <xdr:to>
      <xdr:col>85</xdr:col>
      <xdr:colOff>177800</xdr:colOff>
      <xdr:row>38</xdr:row>
      <xdr:rowOff>9037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57314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88123</xdr:rowOff>
    </xdr:from>
    <xdr:to>
      <xdr:col>81</xdr:col>
      <xdr:colOff>101600</xdr:colOff>
      <xdr:row>38</xdr:row>
      <xdr:rowOff>18273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47478</xdr:rowOff>
    </xdr:from>
    <xdr:to>
      <xdr:col>76</xdr:col>
      <xdr:colOff>165100</xdr:colOff>
      <xdr:row>37</xdr:row>
      <xdr:rowOff>149078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140205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86248</xdr:rowOff>
    </xdr:from>
    <xdr:to>
      <xdr:col>72</xdr:col>
      <xdr:colOff>38100</xdr:colOff>
      <xdr:row>38</xdr:row>
      <xdr:rowOff>16398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76876</xdr:rowOff>
    </xdr:from>
    <xdr:to>
      <xdr:col>67</xdr:col>
      <xdr:colOff>101600</xdr:colOff>
      <xdr:row>38</xdr:row>
      <xdr:rowOff>7026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169603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20713</xdr:rowOff>
    </xdr:from>
    <xdr:to>
      <xdr:col>85</xdr:col>
      <xdr:colOff>127000</xdr:colOff>
      <xdr:row>57</xdr:row>
      <xdr:rowOff>23571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9336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105410</xdr:rowOff>
    </xdr:from>
    <xdr:to>
      <xdr:col>81</xdr:col>
      <xdr:colOff>50800</xdr:colOff>
      <xdr:row>57</xdr:row>
      <xdr:rowOff>23571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06610"/>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105410</xdr:rowOff>
    </xdr:from>
    <xdr:to>
      <xdr:col>76</xdr:col>
      <xdr:colOff>114300</xdr:colOff>
      <xdr:row>57</xdr:row>
      <xdr:rowOff>63157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06610"/>
          <a:ext cx="889000" cy="1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63157</xdr:rowOff>
    </xdr:from>
    <xdr:to>
      <xdr:col>71</xdr:col>
      <xdr:colOff>177800</xdr:colOff>
      <xdr:row>57</xdr:row>
      <xdr:rowOff>72968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35807"/>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141363</xdr:rowOff>
    </xdr:from>
    <xdr:to>
      <xdr:col>85</xdr:col>
      <xdr:colOff>177800</xdr:colOff>
      <xdr:row>57</xdr:row>
      <xdr:rowOff>71513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119790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144221</xdr:rowOff>
    </xdr:from>
    <xdr:to>
      <xdr:col>81</xdr:col>
      <xdr:colOff>101600</xdr:colOff>
      <xdr:row>57</xdr:row>
      <xdr:rowOff>74371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65498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54610</xdr:rowOff>
    </xdr:from>
    <xdr:to>
      <xdr:col>76</xdr:col>
      <xdr:colOff>165100</xdr:colOff>
      <xdr:row>56</xdr:row>
      <xdr:rowOff>156210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147337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12357</xdr:rowOff>
    </xdr:from>
    <xdr:to>
      <xdr:col>72</xdr:col>
      <xdr:colOff>38100</xdr:colOff>
      <xdr:row>57</xdr:row>
      <xdr:rowOff>113957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105084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22168</xdr:rowOff>
    </xdr:from>
    <xdr:to>
      <xdr:col>67</xdr:col>
      <xdr:colOff>101600</xdr:colOff>
      <xdr:row>57</xdr:row>
      <xdr:rowOff>123768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114895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75051</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48151"/>
          <a:ext cx="8890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56170</xdr:rowOff>
    </xdr:from>
    <xdr:to>
      <xdr:col>71</xdr:col>
      <xdr:colOff>177800</xdr:colOff>
      <xdr:row>78</xdr:row>
      <xdr:rowOff>75051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29270"/>
          <a:ext cx="889000" cy="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24251</xdr:rowOff>
    </xdr:from>
    <xdr:to>
      <xdr:col>72</xdr:col>
      <xdr:colOff>38100</xdr:colOff>
      <xdr:row>78</xdr:row>
      <xdr:rowOff>125851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116978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5370</xdr:rowOff>
    </xdr:from>
    <xdr:to>
      <xdr:col>67</xdr:col>
      <xdr:colOff>101600</xdr:colOff>
      <xdr:row>78</xdr:row>
      <xdr:rowOff>106970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98097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7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146774</xdr:rowOff>
    </xdr:from>
    <xdr:to>
      <xdr:col>85</xdr:col>
      <xdr:colOff>127000</xdr:colOff>
      <xdr:row>97</xdr:row>
      <xdr:rowOff>3696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05974"/>
          <a:ext cx="8382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3696</xdr:rowOff>
    </xdr:from>
    <xdr:to>
      <xdr:col>81</xdr:col>
      <xdr:colOff>50800</xdr:colOff>
      <xdr:row>97</xdr:row>
      <xdr:rowOff>36728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34346"/>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36728</xdr:rowOff>
    </xdr:from>
    <xdr:to>
      <xdr:col>76</xdr:col>
      <xdr:colOff>114300</xdr:colOff>
      <xdr:row>97</xdr:row>
      <xdr:rowOff>48234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6737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36144</xdr:rowOff>
    </xdr:from>
    <xdr:to>
      <xdr:col>71</xdr:col>
      <xdr:colOff>177800</xdr:colOff>
      <xdr:row>97</xdr:row>
      <xdr:rowOff>48234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6679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95974</xdr:rowOff>
    </xdr:from>
    <xdr:to>
      <xdr:col>85</xdr:col>
      <xdr:colOff>177800</xdr:colOff>
      <xdr:row>97</xdr:row>
      <xdr:rowOff>26124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74401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124346</xdr:rowOff>
    </xdr:from>
    <xdr:to>
      <xdr:col>81</xdr:col>
      <xdr:colOff>101600</xdr:colOff>
      <xdr:row>97</xdr:row>
      <xdr:rowOff>54496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45623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157378</xdr:rowOff>
    </xdr:from>
    <xdr:to>
      <xdr:col>76</xdr:col>
      <xdr:colOff>165100</xdr:colOff>
      <xdr:row>97</xdr:row>
      <xdr:rowOff>87528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78655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168884</xdr:rowOff>
    </xdr:from>
    <xdr:to>
      <xdr:col>72</xdr:col>
      <xdr:colOff>38100</xdr:colOff>
      <xdr:row>97</xdr:row>
      <xdr:rowOff>99034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90161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156794</xdr:rowOff>
    </xdr:from>
    <xdr:to>
      <xdr:col>67</xdr:col>
      <xdr:colOff>101600</xdr:colOff>
      <xdr:row>97</xdr:row>
      <xdr:rowOff>86944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78071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については、住民一人当たり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185,971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コストが高い状況となっている。これは、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自立支援センターの空調設備更新工事費用が増となった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ことなどが主な要因と考えられる。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solidFill>
                <a:sysClr val="windowText" lastClr="000000"/>
              </a:solidFill>
              <a:latin typeface="ＭＳ ゴシック" pitchFamily="49" charset="-128"/>
              <a:ea typeface="ＭＳ ゴシック" pitchFamily="49" charset="-128"/>
            </a:rPr>
            <a:t>実質収支額に係る標準財政規模比は、市税及び繰越金の増などにより、前年度から引き続き黒字となり、</a:t>
          </a:r>
          <a:r>
            <a:rPr kumimoji="1" lang="en-US" altLang="ja-JP" sz="1400" baseline="0">
              <a:solidFill>
                <a:sysClr val="windowText" lastClr="000000"/>
              </a:solidFill>
              <a:latin typeface="ＭＳ ゴシック" pitchFamily="49" charset="-128"/>
              <a:ea typeface="ＭＳ ゴシック" pitchFamily="49" charset="-128"/>
            </a:rPr>
            <a:t>5.07</a:t>
          </a:r>
          <a:r>
            <a:rPr kumimoji="1" lang="ja-JP" altLang="en-US" sz="1400" baseline="0">
              <a:solidFill>
                <a:sysClr val="windowText" lastClr="000000"/>
              </a:solidFill>
              <a:latin typeface="ＭＳ ゴシック" pitchFamily="49" charset="-128"/>
              <a:ea typeface="ＭＳ ゴシック" pitchFamily="49" charset="-128"/>
            </a:rPr>
            <a:t>％となっている。</a:t>
          </a:r>
          <a:endParaRPr kumimoji="1" lang="en-US" altLang="ja-JP" sz="1400" baseline="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また、財政調整基金残高に係る標準財政規模比は、前年度決算剰余金の積立等に伴い増加し、</a:t>
          </a:r>
          <a:r>
            <a:rPr kumimoji="1" lang="en-US" altLang="ja-JP" sz="1400" baseline="0">
              <a:solidFill>
                <a:sysClr val="windowText" lastClr="000000"/>
              </a:solidFill>
              <a:latin typeface="ＭＳ ゴシック" pitchFamily="49" charset="-128"/>
              <a:ea typeface="ＭＳ ゴシック" pitchFamily="49" charset="-128"/>
            </a:rPr>
            <a:t>18.32</a:t>
          </a:r>
          <a:r>
            <a:rPr kumimoji="1" lang="ja-JP" altLang="en-US" sz="1400" baseline="0">
              <a:solidFill>
                <a:sysClr val="windowText" lastClr="000000"/>
              </a:solidFill>
              <a:latin typeface="ＭＳ ゴシック" pitchFamily="49" charset="-128"/>
              <a:ea typeface="ＭＳ ゴシック" pitchFamily="49" charset="-128"/>
            </a:rPr>
            <a:t>％となっている</a:t>
          </a:r>
          <a:r>
            <a:rPr kumimoji="1" lang="ja-JP" altLang="en-US" sz="1400" baseline="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a:t>
          </a:r>
          <a:r>
            <a:rPr kumimoji="1" lang="ja-JP" altLang="en-US" sz="1400">
              <a:solidFill>
                <a:sysClr val="windowText" lastClr="000000"/>
              </a:solidFill>
              <a:latin typeface="ＭＳ ゴシック" pitchFamily="49" charset="-128"/>
              <a:ea typeface="ＭＳ ゴシック" pitchFamily="49" charset="-128"/>
            </a:rPr>
            <a:t>ついては、平成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年度には▲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4.40%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で赤字団体であったが、平成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年連続で該当なしであり、昨年度に引き続きすべての会計で黒字となった。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しかしながら、病院事業会計の実質収支の黒字要因については昨年度同様、新型コロナ感染症関連補助金の交付によるものであ</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コロナ終息後における病院経営</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の見通し</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は不透明</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加えて</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、一般会計においても公債費などの義務的経費の増が見込まれることから、今後も連結実質収支の黒字を維持していくためには、引続き財政の健全化を図る必要がある。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5.bin" /></Relationships>
</file>

<file path=xl/worksheets/_rels/sheet11.xml.rels>&#65279;<?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 Id="rId1" Type="http://schemas.openxmlformats.org/officeDocument/2006/relationships/printerSettings" Target="../printerSettings/printerSettings6.bin" /></Relationships>
</file>

<file path=xl/worksheets/_rels/sheet2.xml.rels>&#65279;<?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1.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2.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3.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4.bin" /></Relationships>
</file>

<file path=xl/worksheets/_rels/sheet8.xml.rels>&#65279;<?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81" t="s">
        <v>82</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81"/>
      <c r="DK1" s="181"/>
      <c r="DL1" s="181"/>
      <c r="DM1" s="181"/>
      <c r="DN1" s="181"/>
      <c r="DO1" s="181"/>
    </row>
    <row r="2" spans="1:119" ht="24" thickBot="1" x14ac:dyDescent="0.25">
      <c r="B2" s="182" t="s">
        <v>83</v>
      </c>
      <c r="C2" s="182"/>
      <c r="D2" s="183"/>
    </row>
    <row r="3" spans="1:119" ht="18.75" customHeight="1" thickBot="1" x14ac:dyDescent="0.25">
      <c r="A3" s="181"/>
      <c r="B3" s="382" t="s">
        <v>84</v>
      </c>
      <c r="C3" s="383"/>
      <c r="D3" s="383"/>
      <c r="E3" s="384"/>
      <c r="F3" s="384"/>
      <c r="G3" s="384"/>
      <c r="H3" s="384"/>
      <c r="I3" s="384"/>
      <c r="J3" s="384"/>
      <c r="K3" s="384"/>
      <c r="L3" s="384" t="s">
        <v>85</v>
      </c>
      <c r="M3" s="384"/>
      <c r="N3" s="384"/>
      <c r="O3" s="384"/>
      <c r="P3" s="384"/>
      <c r="Q3" s="384"/>
      <c r="R3" s="391"/>
      <c r="S3" s="391"/>
      <c r="T3" s="391"/>
      <c r="U3" s="391"/>
      <c r="V3" s="392"/>
      <c r="W3" s="366" t="s">
        <v>86</v>
      </c>
      <c r="X3" s="367"/>
      <c r="Y3" s="367"/>
      <c r="Z3" s="367"/>
      <c r="AA3" s="367"/>
      <c r="AB3" s="383"/>
      <c r="AC3" s="391" t="s">
        <v>87</v>
      </c>
      <c r="AD3" s="367"/>
      <c r="AE3" s="367"/>
      <c r="AF3" s="367"/>
      <c r="AG3" s="367"/>
      <c r="AH3" s="367"/>
      <c r="AI3" s="367"/>
      <c r="AJ3" s="367"/>
      <c r="AK3" s="367"/>
      <c r="AL3" s="368"/>
      <c r="AM3" s="366" t="s">
        <v>88</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89</v>
      </c>
      <c r="BO3" s="367"/>
      <c r="BP3" s="367"/>
      <c r="BQ3" s="367"/>
      <c r="BR3" s="367"/>
      <c r="BS3" s="367"/>
      <c r="BT3" s="367"/>
      <c r="BU3" s="368"/>
      <c r="BV3" s="366" t="s">
        <v>90</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91</v>
      </c>
      <c r="CU3" s="367"/>
      <c r="CV3" s="367"/>
      <c r="CW3" s="367"/>
      <c r="CX3" s="367"/>
      <c r="CY3" s="367"/>
      <c r="CZ3" s="367"/>
      <c r="DA3" s="368"/>
      <c r="DB3" s="366" t="s">
        <v>92</v>
      </c>
      <c r="DC3" s="367"/>
      <c r="DD3" s="367"/>
      <c r="DE3" s="367"/>
      <c r="DF3" s="367"/>
      <c r="DG3" s="367"/>
      <c r="DH3" s="367"/>
      <c r="DI3" s="368"/>
    </row>
    <row r="4" spans="1:119" ht="18.75" customHeight="1" x14ac:dyDescent="0.2">
      <c r="A4" s="181"/>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93</v>
      </c>
      <c r="AZ4" s="370"/>
      <c r="BA4" s="370"/>
      <c r="BB4" s="370"/>
      <c r="BC4" s="370"/>
      <c r="BD4" s="370"/>
      <c r="BE4" s="370"/>
      <c r="BF4" s="370"/>
      <c r="BG4" s="370"/>
      <c r="BH4" s="370"/>
      <c r="BI4" s="370"/>
      <c r="BJ4" s="370"/>
      <c r="BK4" s="370"/>
      <c r="BL4" s="370"/>
      <c r="BM4" s="371"/>
      <c r="BN4" s="372">
        <v>29885676</v>
      </c>
      <c r="BO4" s="373"/>
      <c r="BP4" s="373"/>
      <c r="BQ4" s="373"/>
      <c r="BR4" s="373"/>
      <c r="BS4" s="373"/>
      <c r="BT4" s="373"/>
      <c r="BU4" s="374"/>
      <c r="BV4" s="372">
        <v>30750306</v>
      </c>
      <c r="BW4" s="373"/>
      <c r="BX4" s="373"/>
      <c r="BY4" s="373"/>
      <c r="BZ4" s="373"/>
      <c r="CA4" s="373"/>
      <c r="CB4" s="373"/>
      <c r="CC4" s="374"/>
      <c r="CD4" s="375" t="s">
        <v>94</v>
      </c>
      <c r="CE4" s="376"/>
      <c r="CF4" s="376"/>
      <c r="CG4" s="376"/>
      <c r="CH4" s="376"/>
      <c r="CI4" s="376"/>
      <c r="CJ4" s="376"/>
      <c r="CK4" s="376"/>
      <c r="CL4" s="376"/>
      <c r="CM4" s="376"/>
      <c r="CN4" s="376"/>
      <c r="CO4" s="376"/>
      <c r="CP4" s="376"/>
      <c r="CQ4" s="376"/>
      <c r="CR4" s="376"/>
      <c r="CS4" s="377"/>
      <c r="CT4" s="378">
        <v>5.0999999999999996</v>
      </c>
      <c r="CU4" s="379"/>
      <c r="CV4" s="379"/>
      <c r="CW4" s="379"/>
      <c r="CX4" s="379"/>
      <c r="CY4" s="379"/>
      <c r="CZ4" s="379"/>
      <c r="DA4" s="380"/>
      <c r="DB4" s="378">
        <v>7.2</v>
      </c>
      <c r="DC4" s="379"/>
      <c r="DD4" s="379"/>
      <c r="DE4" s="379"/>
      <c r="DF4" s="379"/>
      <c r="DG4" s="379"/>
      <c r="DH4" s="379"/>
      <c r="DI4" s="380"/>
    </row>
    <row r="5" spans="1:119" ht="18.75" customHeight="1" x14ac:dyDescent="0.2">
      <c r="A5" s="181"/>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95</v>
      </c>
      <c r="AN5" s="439"/>
      <c r="AO5" s="439"/>
      <c r="AP5" s="439"/>
      <c r="AQ5" s="439"/>
      <c r="AR5" s="439"/>
      <c r="AS5" s="439"/>
      <c r="AT5" s="440"/>
      <c r="AU5" s="441" t="s">
        <v>96</v>
      </c>
      <c r="AV5" s="442"/>
      <c r="AW5" s="442"/>
      <c r="AX5" s="442"/>
      <c r="AY5" s="443" t="s">
        <v>97</v>
      </c>
      <c r="AZ5" s="444"/>
      <c r="BA5" s="444"/>
      <c r="BB5" s="444"/>
      <c r="BC5" s="444"/>
      <c r="BD5" s="444"/>
      <c r="BE5" s="444"/>
      <c r="BF5" s="444"/>
      <c r="BG5" s="444"/>
      <c r="BH5" s="444"/>
      <c r="BI5" s="444"/>
      <c r="BJ5" s="444"/>
      <c r="BK5" s="444"/>
      <c r="BL5" s="444"/>
      <c r="BM5" s="445"/>
      <c r="BN5" s="409">
        <v>29006677</v>
      </c>
      <c r="BO5" s="410"/>
      <c r="BP5" s="410"/>
      <c r="BQ5" s="410"/>
      <c r="BR5" s="410"/>
      <c r="BS5" s="410"/>
      <c r="BT5" s="410"/>
      <c r="BU5" s="411"/>
      <c r="BV5" s="409">
        <v>29562106</v>
      </c>
      <c r="BW5" s="410"/>
      <c r="BX5" s="410"/>
      <c r="BY5" s="410"/>
      <c r="BZ5" s="410"/>
      <c r="CA5" s="410"/>
      <c r="CB5" s="410"/>
      <c r="CC5" s="411"/>
      <c r="CD5" s="412" t="s">
        <v>98</v>
      </c>
      <c r="CE5" s="413"/>
      <c r="CF5" s="413"/>
      <c r="CG5" s="413"/>
      <c r="CH5" s="413"/>
      <c r="CI5" s="413"/>
      <c r="CJ5" s="413"/>
      <c r="CK5" s="413"/>
      <c r="CL5" s="413"/>
      <c r="CM5" s="413"/>
      <c r="CN5" s="413"/>
      <c r="CO5" s="413"/>
      <c r="CP5" s="413"/>
      <c r="CQ5" s="413"/>
      <c r="CR5" s="413"/>
      <c r="CS5" s="414"/>
      <c r="CT5" s="406">
        <v>96.1</v>
      </c>
      <c r="CU5" s="407"/>
      <c r="CV5" s="407"/>
      <c r="CW5" s="407"/>
      <c r="CX5" s="407"/>
      <c r="CY5" s="407"/>
      <c r="CZ5" s="407"/>
      <c r="DA5" s="408"/>
      <c r="DB5" s="406">
        <v>91.4</v>
      </c>
      <c r="DC5" s="407"/>
      <c r="DD5" s="407"/>
      <c r="DE5" s="407"/>
      <c r="DF5" s="407"/>
      <c r="DG5" s="407"/>
      <c r="DH5" s="407"/>
      <c r="DI5" s="408"/>
    </row>
    <row r="6" spans="1:119" ht="18.75" customHeight="1" x14ac:dyDescent="0.2">
      <c r="A6" s="181"/>
      <c r="B6" s="415" t="s">
        <v>99</v>
      </c>
      <c r="C6" s="416"/>
      <c r="D6" s="416"/>
      <c r="E6" s="417"/>
      <c r="F6" s="417"/>
      <c r="G6" s="417"/>
      <c r="H6" s="417"/>
      <c r="I6" s="417"/>
      <c r="J6" s="417"/>
      <c r="K6" s="417"/>
      <c r="L6" s="417" t="s">
        <v>100</v>
      </c>
      <c r="M6" s="417"/>
      <c r="N6" s="417"/>
      <c r="O6" s="417"/>
      <c r="P6" s="417"/>
      <c r="Q6" s="417"/>
      <c r="R6" s="421"/>
      <c r="S6" s="421"/>
      <c r="T6" s="421"/>
      <c r="U6" s="421"/>
      <c r="V6" s="422"/>
      <c r="W6" s="425" t="s">
        <v>101</v>
      </c>
      <c r="X6" s="426"/>
      <c r="Y6" s="426"/>
      <c r="Z6" s="426"/>
      <c r="AA6" s="426"/>
      <c r="AB6" s="416"/>
      <c r="AC6" s="429" t="s">
        <v>102</v>
      </c>
      <c r="AD6" s="430"/>
      <c r="AE6" s="430"/>
      <c r="AF6" s="430"/>
      <c r="AG6" s="430"/>
      <c r="AH6" s="430"/>
      <c r="AI6" s="430"/>
      <c r="AJ6" s="430"/>
      <c r="AK6" s="430"/>
      <c r="AL6" s="431"/>
      <c r="AM6" s="438" t="s">
        <v>103</v>
      </c>
      <c r="AN6" s="439"/>
      <c r="AO6" s="439"/>
      <c r="AP6" s="439"/>
      <c r="AQ6" s="439"/>
      <c r="AR6" s="439"/>
      <c r="AS6" s="439"/>
      <c r="AT6" s="440"/>
      <c r="AU6" s="441" t="s">
        <v>96</v>
      </c>
      <c r="AV6" s="442"/>
      <c r="AW6" s="442"/>
      <c r="AX6" s="442"/>
      <c r="AY6" s="443" t="s">
        <v>104</v>
      </c>
      <c r="AZ6" s="444"/>
      <c r="BA6" s="444"/>
      <c r="BB6" s="444"/>
      <c r="BC6" s="444"/>
      <c r="BD6" s="444"/>
      <c r="BE6" s="444"/>
      <c r="BF6" s="444"/>
      <c r="BG6" s="444"/>
      <c r="BH6" s="444"/>
      <c r="BI6" s="444"/>
      <c r="BJ6" s="444"/>
      <c r="BK6" s="444"/>
      <c r="BL6" s="444"/>
      <c r="BM6" s="445"/>
      <c r="BN6" s="409">
        <v>878999</v>
      </c>
      <c r="BO6" s="410"/>
      <c r="BP6" s="410"/>
      <c r="BQ6" s="410"/>
      <c r="BR6" s="410"/>
      <c r="BS6" s="410"/>
      <c r="BT6" s="410"/>
      <c r="BU6" s="411"/>
      <c r="BV6" s="409">
        <v>1188200</v>
      </c>
      <c r="BW6" s="410"/>
      <c r="BX6" s="410"/>
      <c r="BY6" s="410"/>
      <c r="BZ6" s="410"/>
      <c r="CA6" s="410"/>
      <c r="CB6" s="410"/>
      <c r="CC6" s="411"/>
      <c r="CD6" s="412" t="s">
        <v>105</v>
      </c>
      <c r="CE6" s="413"/>
      <c r="CF6" s="413"/>
      <c r="CG6" s="413"/>
      <c r="CH6" s="413"/>
      <c r="CI6" s="413"/>
      <c r="CJ6" s="413"/>
      <c r="CK6" s="413"/>
      <c r="CL6" s="413"/>
      <c r="CM6" s="413"/>
      <c r="CN6" s="413"/>
      <c r="CO6" s="413"/>
      <c r="CP6" s="413"/>
      <c r="CQ6" s="413"/>
      <c r="CR6" s="413"/>
      <c r="CS6" s="414"/>
      <c r="CT6" s="446">
        <v>97.9</v>
      </c>
      <c r="CU6" s="447"/>
      <c r="CV6" s="447"/>
      <c r="CW6" s="447"/>
      <c r="CX6" s="447"/>
      <c r="CY6" s="447"/>
      <c r="CZ6" s="447"/>
      <c r="DA6" s="448"/>
      <c r="DB6" s="446">
        <v>97.6</v>
      </c>
      <c r="DC6" s="447"/>
      <c r="DD6" s="447"/>
      <c r="DE6" s="447"/>
      <c r="DF6" s="447"/>
      <c r="DG6" s="447"/>
      <c r="DH6" s="447"/>
      <c r="DI6" s="448"/>
    </row>
    <row r="7" spans="1:119" ht="18.75" customHeight="1" x14ac:dyDescent="0.2">
      <c r="A7" s="181"/>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106</v>
      </c>
      <c r="AN7" s="439"/>
      <c r="AO7" s="439"/>
      <c r="AP7" s="439"/>
      <c r="AQ7" s="439"/>
      <c r="AR7" s="439"/>
      <c r="AS7" s="439"/>
      <c r="AT7" s="440"/>
      <c r="AU7" s="441" t="s">
        <v>107</v>
      </c>
      <c r="AV7" s="442"/>
      <c r="AW7" s="442"/>
      <c r="AX7" s="442"/>
      <c r="AY7" s="443" t="s">
        <v>108</v>
      </c>
      <c r="AZ7" s="444"/>
      <c r="BA7" s="444"/>
      <c r="BB7" s="444"/>
      <c r="BC7" s="444"/>
      <c r="BD7" s="444"/>
      <c r="BE7" s="444"/>
      <c r="BF7" s="444"/>
      <c r="BG7" s="444"/>
      <c r="BH7" s="444"/>
      <c r="BI7" s="444"/>
      <c r="BJ7" s="444"/>
      <c r="BK7" s="444"/>
      <c r="BL7" s="444"/>
      <c r="BM7" s="445"/>
      <c r="BN7" s="409">
        <v>76639</v>
      </c>
      <c r="BO7" s="410"/>
      <c r="BP7" s="410"/>
      <c r="BQ7" s="410"/>
      <c r="BR7" s="410"/>
      <c r="BS7" s="410"/>
      <c r="BT7" s="410"/>
      <c r="BU7" s="411"/>
      <c r="BV7" s="409">
        <v>19169</v>
      </c>
      <c r="BW7" s="410"/>
      <c r="BX7" s="410"/>
      <c r="BY7" s="410"/>
      <c r="BZ7" s="410"/>
      <c r="CA7" s="410"/>
      <c r="CB7" s="410"/>
      <c r="CC7" s="411"/>
      <c r="CD7" s="412" t="s">
        <v>109</v>
      </c>
      <c r="CE7" s="413"/>
      <c r="CF7" s="413"/>
      <c r="CG7" s="413"/>
      <c r="CH7" s="413"/>
      <c r="CI7" s="413"/>
      <c r="CJ7" s="413"/>
      <c r="CK7" s="413"/>
      <c r="CL7" s="413"/>
      <c r="CM7" s="413"/>
      <c r="CN7" s="413"/>
      <c r="CO7" s="413"/>
      <c r="CP7" s="413"/>
      <c r="CQ7" s="413"/>
      <c r="CR7" s="413"/>
      <c r="CS7" s="414"/>
      <c r="CT7" s="409">
        <v>15837433</v>
      </c>
      <c r="CU7" s="410"/>
      <c r="CV7" s="410"/>
      <c r="CW7" s="410"/>
      <c r="CX7" s="410"/>
      <c r="CY7" s="410"/>
      <c r="CZ7" s="410"/>
      <c r="DA7" s="411"/>
      <c r="DB7" s="409">
        <v>16143684</v>
      </c>
      <c r="DC7" s="410"/>
      <c r="DD7" s="410"/>
      <c r="DE7" s="410"/>
      <c r="DF7" s="410"/>
      <c r="DG7" s="410"/>
      <c r="DH7" s="410"/>
      <c r="DI7" s="411"/>
    </row>
    <row r="8" spans="1:119" ht="18.75" customHeight="1" thickBot="1" x14ac:dyDescent="0.25">
      <c r="A8" s="181"/>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110</v>
      </c>
      <c r="AN8" s="439"/>
      <c r="AO8" s="439"/>
      <c r="AP8" s="439"/>
      <c r="AQ8" s="439"/>
      <c r="AR8" s="439"/>
      <c r="AS8" s="439"/>
      <c r="AT8" s="440"/>
      <c r="AU8" s="441" t="s">
        <v>111</v>
      </c>
      <c r="AV8" s="442"/>
      <c r="AW8" s="442"/>
      <c r="AX8" s="442"/>
      <c r="AY8" s="443" t="s">
        <v>112</v>
      </c>
      <c r="AZ8" s="444"/>
      <c r="BA8" s="444"/>
      <c r="BB8" s="444"/>
      <c r="BC8" s="444"/>
      <c r="BD8" s="444"/>
      <c r="BE8" s="444"/>
      <c r="BF8" s="444"/>
      <c r="BG8" s="444"/>
      <c r="BH8" s="444"/>
      <c r="BI8" s="444"/>
      <c r="BJ8" s="444"/>
      <c r="BK8" s="444"/>
      <c r="BL8" s="444"/>
      <c r="BM8" s="445"/>
      <c r="BN8" s="409">
        <v>802360</v>
      </c>
      <c r="BO8" s="410"/>
      <c r="BP8" s="410"/>
      <c r="BQ8" s="410"/>
      <c r="BR8" s="410"/>
      <c r="BS8" s="410"/>
      <c r="BT8" s="410"/>
      <c r="BU8" s="411"/>
      <c r="BV8" s="409">
        <v>1169031</v>
      </c>
      <c r="BW8" s="410"/>
      <c r="BX8" s="410"/>
      <c r="BY8" s="410"/>
      <c r="BZ8" s="410"/>
      <c r="CA8" s="410"/>
      <c r="CB8" s="410"/>
      <c r="CC8" s="411"/>
      <c r="CD8" s="412" t="s">
        <v>113</v>
      </c>
      <c r="CE8" s="413"/>
      <c r="CF8" s="413"/>
      <c r="CG8" s="413"/>
      <c r="CH8" s="413"/>
      <c r="CI8" s="413"/>
      <c r="CJ8" s="413"/>
      <c r="CK8" s="413"/>
      <c r="CL8" s="413"/>
      <c r="CM8" s="413"/>
      <c r="CN8" s="413"/>
      <c r="CO8" s="413"/>
      <c r="CP8" s="413"/>
      <c r="CQ8" s="413"/>
      <c r="CR8" s="413"/>
      <c r="CS8" s="414"/>
      <c r="CT8" s="449">
        <v>0.6</v>
      </c>
      <c r="CU8" s="450"/>
      <c r="CV8" s="450"/>
      <c r="CW8" s="450"/>
      <c r="CX8" s="450"/>
      <c r="CY8" s="450"/>
      <c r="CZ8" s="450"/>
      <c r="DA8" s="451"/>
      <c r="DB8" s="449">
        <v>0.61</v>
      </c>
      <c r="DC8" s="450"/>
      <c r="DD8" s="450"/>
      <c r="DE8" s="450"/>
      <c r="DF8" s="450"/>
      <c r="DG8" s="450"/>
      <c r="DH8" s="450"/>
      <c r="DI8" s="451"/>
    </row>
    <row r="9" spans="1:119" ht="18.75" customHeight="1" thickBot="1" x14ac:dyDescent="0.25">
      <c r="A9" s="181"/>
      <c r="B9" s="403" t="s">
        <v>114</v>
      </c>
      <c r="C9" s="404"/>
      <c r="D9" s="404"/>
      <c r="E9" s="404"/>
      <c r="F9" s="404"/>
      <c r="G9" s="404"/>
      <c r="H9" s="404"/>
      <c r="I9" s="404"/>
      <c r="J9" s="404"/>
      <c r="K9" s="452"/>
      <c r="L9" s="453" t="s">
        <v>115</v>
      </c>
      <c r="M9" s="454"/>
      <c r="N9" s="454"/>
      <c r="O9" s="454"/>
      <c r="P9" s="454"/>
      <c r="Q9" s="455"/>
      <c r="R9" s="456">
        <v>68775</v>
      </c>
      <c r="S9" s="457"/>
      <c r="T9" s="457"/>
      <c r="U9" s="457"/>
      <c r="V9" s="458"/>
      <c r="W9" s="366" t="s">
        <v>116</v>
      </c>
      <c r="X9" s="367"/>
      <c r="Y9" s="367"/>
      <c r="Z9" s="367"/>
      <c r="AA9" s="367"/>
      <c r="AB9" s="367"/>
      <c r="AC9" s="367"/>
      <c r="AD9" s="367"/>
      <c r="AE9" s="367"/>
      <c r="AF9" s="367"/>
      <c r="AG9" s="367"/>
      <c r="AH9" s="367"/>
      <c r="AI9" s="367"/>
      <c r="AJ9" s="367"/>
      <c r="AK9" s="367"/>
      <c r="AL9" s="368"/>
      <c r="AM9" s="438" t="s">
        <v>117</v>
      </c>
      <c r="AN9" s="439"/>
      <c r="AO9" s="439"/>
      <c r="AP9" s="439"/>
      <c r="AQ9" s="439"/>
      <c r="AR9" s="439"/>
      <c r="AS9" s="439"/>
      <c r="AT9" s="440"/>
      <c r="AU9" s="441" t="s">
        <v>118</v>
      </c>
      <c r="AV9" s="442"/>
      <c r="AW9" s="442"/>
      <c r="AX9" s="442"/>
      <c r="AY9" s="443" t="s">
        <v>119</v>
      </c>
      <c r="AZ9" s="444"/>
      <c r="BA9" s="444"/>
      <c r="BB9" s="444"/>
      <c r="BC9" s="444"/>
      <c r="BD9" s="444"/>
      <c r="BE9" s="444"/>
      <c r="BF9" s="444"/>
      <c r="BG9" s="444"/>
      <c r="BH9" s="444"/>
      <c r="BI9" s="444"/>
      <c r="BJ9" s="444"/>
      <c r="BK9" s="444"/>
      <c r="BL9" s="444"/>
      <c r="BM9" s="445"/>
      <c r="BN9" s="409">
        <v>-366671</v>
      </c>
      <c r="BO9" s="410"/>
      <c r="BP9" s="410"/>
      <c r="BQ9" s="410"/>
      <c r="BR9" s="410"/>
      <c r="BS9" s="410"/>
      <c r="BT9" s="410"/>
      <c r="BU9" s="411"/>
      <c r="BV9" s="409">
        <v>679519</v>
      </c>
      <c r="BW9" s="410"/>
      <c r="BX9" s="410"/>
      <c r="BY9" s="410"/>
      <c r="BZ9" s="410"/>
      <c r="CA9" s="410"/>
      <c r="CB9" s="410"/>
      <c r="CC9" s="411"/>
      <c r="CD9" s="412" t="s">
        <v>120</v>
      </c>
      <c r="CE9" s="413"/>
      <c r="CF9" s="413"/>
      <c r="CG9" s="413"/>
      <c r="CH9" s="413"/>
      <c r="CI9" s="413"/>
      <c r="CJ9" s="413"/>
      <c r="CK9" s="413"/>
      <c r="CL9" s="413"/>
      <c r="CM9" s="413"/>
      <c r="CN9" s="413"/>
      <c r="CO9" s="413"/>
      <c r="CP9" s="413"/>
      <c r="CQ9" s="413"/>
      <c r="CR9" s="413"/>
      <c r="CS9" s="414"/>
      <c r="CT9" s="406">
        <v>10.6</v>
      </c>
      <c r="CU9" s="407"/>
      <c r="CV9" s="407"/>
      <c r="CW9" s="407"/>
      <c r="CX9" s="407"/>
      <c r="CY9" s="407"/>
      <c r="CZ9" s="407"/>
      <c r="DA9" s="408"/>
      <c r="DB9" s="406">
        <v>10.6</v>
      </c>
      <c r="DC9" s="407"/>
      <c r="DD9" s="407"/>
      <c r="DE9" s="407"/>
      <c r="DF9" s="407"/>
      <c r="DG9" s="407"/>
      <c r="DH9" s="407"/>
      <c r="DI9" s="408"/>
    </row>
    <row r="10" spans="1:119" ht="18.75" customHeight="1" thickBot="1" x14ac:dyDescent="0.25">
      <c r="A10" s="181"/>
      <c r="B10" s="403"/>
      <c r="C10" s="404"/>
      <c r="D10" s="404"/>
      <c r="E10" s="404"/>
      <c r="F10" s="404"/>
      <c r="G10" s="404"/>
      <c r="H10" s="404"/>
      <c r="I10" s="404"/>
      <c r="J10" s="404"/>
      <c r="K10" s="452"/>
      <c r="L10" s="459" t="s">
        <v>121</v>
      </c>
      <c r="M10" s="439"/>
      <c r="N10" s="439"/>
      <c r="O10" s="439"/>
      <c r="P10" s="439"/>
      <c r="Q10" s="440"/>
      <c r="R10" s="460">
        <v>71112</v>
      </c>
      <c r="S10" s="461"/>
      <c r="T10" s="461"/>
      <c r="U10" s="461"/>
      <c r="V10" s="462"/>
      <c r="W10" s="397"/>
      <c r="X10" s="398"/>
      <c r="Y10" s="398"/>
      <c r="Z10" s="398"/>
      <c r="AA10" s="398"/>
      <c r="AB10" s="398"/>
      <c r="AC10" s="398"/>
      <c r="AD10" s="398"/>
      <c r="AE10" s="398"/>
      <c r="AF10" s="398"/>
      <c r="AG10" s="398"/>
      <c r="AH10" s="398"/>
      <c r="AI10" s="398"/>
      <c r="AJ10" s="398"/>
      <c r="AK10" s="398"/>
      <c r="AL10" s="401"/>
      <c r="AM10" s="438" t="s">
        <v>122</v>
      </c>
      <c r="AN10" s="439"/>
      <c r="AO10" s="439"/>
      <c r="AP10" s="439"/>
      <c r="AQ10" s="439"/>
      <c r="AR10" s="439"/>
      <c r="AS10" s="439"/>
      <c r="AT10" s="440"/>
      <c r="AU10" s="441" t="s">
        <v>123</v>
      </c>
      <c r="AV10" s="442"/>
      <c r="AW10" s="442"/>
      <c r="AX10" s="442"/>
      <c r="AY10" s="443" t="s">
        <v>124</v>
      </c>
      <c r="AZ10" s="444"/>
      <c r="BA10" s="444"/>
      <c r="BB10" s="444"/>
      <c r="BC10" s="444"/>
      <c r="BD10" s="444"/>
      <c r="BE10" s="444"/>
      <c r="BF10" s="444"/>
      <c r="BG10" s="444"/>
      <c r="BH10" s="444"/>
      <c r="BI10" s="444"/>
      <c r="BJ10" s="444"/>
      <c r="BK10" s="444"/>
      <c r="BL10" s="444"/>
      <c r="BM10" s="445"/>
      <c r="BN10" s="409">
        <v>590386</v>
      </c>
      <c r="BO10" s="410"/>
      <c r="BP10" s="410"/>
      <c r="BQ10" s="410"/>
      <c r="BR10" s="410"/>
      <c r="BS10" s="410"/>
      <c r="BT10" s="410"/>
      <c r="BU10" s="411"/>
      <c r="BV10" s="409">
        <v>251007</v>
      </c>
      <c r="BW10" s="410"/>
      <c r="BX10" s="410"/>
      <c r="BY10" s="410"/>
      <c r="BZ10" s="410"/>
      <c r="CA10" s="410"/>
      <c r="CB10" s="410"/>
      <c r="CC10" s="41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3"/>
      <c r="C11" s="404"/>
      <c r="D11" s="404"/>
      <c r="E11" s="404"/>
      <c r="F11" s="404"/>
      <c r="G11" s="404"/>
      <c r="H11" s="404"/>
      <c r="I11" s="404"/>
      <c r="J11" s="404"/>
      <c r="K11" s="452"/>
      <c r="L11" s="463" t="s">
        <v>126</v>
      </c>
      <c r="M11" s="464"/>
      <c r="N11" s="464"/>
      <c r="O11" s="464"/>
      <c r="P11" s="464"/>
      <c r="Q11" s="465"/>
      <c r="R11" s="466" t="s">
        <v>127</v>
      </c>
      <c r="S11" s="467"/>
      <c r="T11" s="467"/>
      <c r="U11" s="467"/>
      <c r="V11" s="468"/>
      <c r="W11" s="397"/>
      <c r="X11" s="398"/>
      <c r="Y11" s="398"/>
      <c r="Z11" s="398"/>
      <c r="AA11" s="398"/>
      <c r="AB11" s="398"/>
      <c r="AC11" s="398"/>
      <c r="AD11" s="398"/>
      <c r="AE11" s="398"/>
      <c r="AF11" s="398"/>
      <c r="AG11" s="398"/>
      <c r="AH11" s="398"/>
      <c r="AI11" s="398"/>
      <c r="AJ11" s="398"/>
      <c r="AK11" s="398"/>
      <c r="AL11" s="401"/>
      <c r="AM11" s="438" t="s">
        <v>128</v>
      </c>
      <c r="AN11" s="439"/>
      <c r="AO11" s="439"/>
      <c r="AP11" s="439"/>
      <c r="AQ11" s="439"/>
      <c r="AR11" s="439"/>
      <c r="AS11" s="439"/>
      <c r="AT11" s="440"/>
      <c r="AU11" s="441" t="s">
        <v>129</v>
      </c>
      <c r="AV11" s="442"/>
      <c r="AW11" s="442"/>
      <c r="AX11" s="442"/>
      <c r="AY11" s="443" t="s">
        <v>130</v>
      </c>
      <c r="AZ11" s="444"/>
      <c r="BA11" s="444"/>
      <c r="BB11" s="444"/>
      <c r="BC11" s="444"/>
      <c r="BD11" s="444"/>
      <c r="BE11" s="444"/>
      <c r="BF11" s="444"/>
      <c r="BG11" s="444"/>
      <c r="BH11" s="444"/>
      <c r="BI11" s="444"/>
      <c r="BJ11" s="444"/>
      <c r="BK11" s="444"/>
      <c r="BL11" s="444"/>
      <c r="BM11" s="445"/>
      <c r="BN11" s="409">
        <v>11700</v>
      </c>
      <c r="BO11" s="410"/>
      <c r="BP11" s="410"/>
      <c r="BQ11" s="410"/>
      <c r="BR11" s="410"/>
      <c r="BS11" s="410"/>
      <c r="BT11" s="410"/>
      <c r="BU11" s="411"/>
      <c r="BV11" s="409">
        <v>150</v>
      </c>
      <c r="BW11" s="410"/>
      <c r="BX11" s="410"/>
      <c r="BY11" s="410"/>
      <c r="BZ11" s="410"/>
      <c r="CA11" s="410"/>
      <c r="CB11" s="410"/>
      <c r="CC11" s="411"/>
      <c r="CD11" s="412" t="s">
        <v>131</v>
      </c>
      <c r="CE11" s="413"/>
      <c r="CF11" s="413"/>
      <c r="CG11" s="413"/>
      <c r="CH11" s="413"/>
      <c r="CI11" s="413"/>
      <c r="CJ11" s="413"/>
      <c r="CK11" s="413"/>
      <c r="CL11" s="413"/>
      <c r="CM11" s="413"/>
      <c r="CN11" s="413"/>
      <c r="CO11" s="413"/>
      <c r="CP11" s="413"/>
      <c r="CQ11" s="413"/>
      <c r="CR11" s="413"/>
      <c r="CS11" s="414"/>
      <c r="CT11" s="449" t="s">
        <v>132</v>
      </c>
      <c r="CU11" s="450"/>
      <c r="CV11" s="450"/>
      <c r="CW11" s="450"/>
      <c r="CX11" s="450"/>
      <c r="CY11" s="450"/>
      <c r="CZ11" s="450"/>
      <c r="DA11" s="451"/>
      <c r="DB11" s="449" t="s">
        <v>133</v>
      </c>
      <c r="DC11" s="450"/>
      <c r="DD11" s="450"/>
      <c r="DE11" s="450"/>
      <c r="DF11" s="450"/>
      <c r="DG11" s="450"/>
      <c r="DH11" s="450"/>
      <c r="DI11" s="451"/>
    </row>
    <row r="12" spans="1:119" ht="18.75" customHeight="1" x14ac:dyDescent="0.2">
      <c r="A12" s="181"/>
      <c r="B12" s="469" t="s">
        <v>134</v>
      </c>
      <c r="C12" s="470"/>
      <c r="D12" s="470"/>
      <c r="E12" s="470"/>
      <c r="F12" s="470"/>
      <c r="G12" s="470"/>
      <c r="H12" s="470"/>
      <c r="I12" s="470"/>
      <c r="J12" s="470"/>
      <c r="K12" s="471"/>
      <c r="L12" s="478" t="s">
        <v>135</v>
      </c>
      <c r="M12" s="479"/>
      <c r="N12" s="479"/>
      <c r="O12" s="479"/>
      <c r="P12" s="479"/>
      <c r="Q12" s="480"/>
      <c r="R12" s="481">
        <v>67226</v>
      </c>
      <c r="S12" s="482"/>
      <c r="T12" s="482"/>
      <c r="U12" s="482"/>
      <c r="V12" s="483"/>
      <c r="W12" s="484" t="s">
        <v>1</v>
      </c>
      <c r="X12" s="442"/>
      <c r="Y12" s="442"/>
      <c r="Z12" s="442"/>
      <c r="AA12" s="442"/>
      <c r="AB12" s="485"/>
      <c r="AC12" s="486" t="s">
        <v>136</v>
      </c>
      <c r="AD12" s="487"/>
      <c r="AE12" s="487"/>
      <c r="AF12" s="487"/>
      <c r="AG12" s="488"/>
      <c r="AH12" s="486" t="s">
        <v>137</v>
      </c>
      <c r="AI12" s="487"/>
      <c r="AJ12" s="487"/>
      <c r="AK12" s="487"/>
      <c r="AL12" s="489"/>
      <c r="AM12" s="438" t="s">
        <v>138</v>
      </c>
      <c r="AN12" s="439"/>
      <c r="AO12" s="439"/>
      <c r="AP12" s="439"/>
      <c r="AQ12" s="439"/>
      <c r="AR12" s="439"/>
      <c r="AS12" s="439"/>
      <c r="AT12" s="440"/>
      <c r="AU12" s="441" t="s">
        <v>118</v>
      </c>
      <c r="AV12" s="442"/>
      <c r="AW12" s="442"/>
      <c r="AX12" s="442"/>
      <c r="AY12" s="443" t="s">
        <v>139</v>
      </c>
      <c r="AZ12" s="444"/>
      <c r="BA12" s="444"/>
      <c r="BB12" s="444"/>
      <c r="BC12" s="444"/>
      <c r="BD12" s="444"/>
      <c r="BE12" s="444"/>
      <c r="BF12" s="444"/>
      <c r="BG12" s="444"/>
      <c r="BH12" s="444"/>
      <c r="BI12" s="444"/>
      <c r="BJ12" s="444"/>
      <c r="BK12" s="444"/>
      <c r="BL12" s="444"/>
      <c r="BM12" s="445"/>
      <c r="BN12" s="409">
        <v>0</v>
      </c>
      <c r="BO12" s="410"/>
      <c r="BP12" s="410"/>
      <c r="BQ12" s="410"/>
      <c r="BR12" s="410"/>
      <c r="BS12" s="410"/>
      <c r="BT12" s="410"/>
      <c r="BU12" s="411"/>
      <c r="BV12" s="409">
        <v>13298</v>
      </c>
      <c r="BW12" s="410"/>
      <c r="BX12" s="410"/>
      <c r="BY12" s="410"/>
      <c r="BZ12" s="410"/>
      <c r="CA12" s="410"/>
      <c r="CB12" s="410"/>
      <c r="CC12" s="411"/>
      <c r="CD12" s="412" t="s">
        <v>140</v>
      </c>
      <c r="CE12" s="413"/>
      <c r="CF12" s="413"/>
      <c r="CG12" s="413"/>
      <c r="CH12" s="413"/>
      <c r="CI12" s="413"/>
      <c r="CJ12" s="413"/>
      <c r="CK12" s="413"/>
      <c r="CL12" s="413"/>
      <c r="CM12" s="413"/>
      <c r="CN12" s="413"/>
      <c r="CO12" s="413"/>
      <c r="CP12" s="413"/>
      <c r="CQ12" s="413"/>
      <c r="CR12" s="413"/>
      <c r="CS12" s="414"/>
      <c r="CT12" s="449" t="s">
        <v>141</v>
      </c>
      <c r="CU12" s="450"/>
      <c r="CV12" s="450"/>
      <c r="CW12" s="450"/>
      <c r="CX12" s="450"/>
      <c r="CY12" s="450"/>
      <c r="CZ12" s="450"/>
      <c r="DA12" s="451"/>
      <c r="DB12" s="449" t="s">
        <v>142</v>
      </c>
      <c r="DC12" s="450"/>
      <c r="DD12" s="450"/>
      <c r="DE12" s="450"/>
      <c r="DF12" s="450"/>
      <c r="DG12" s="450"/>
      <c r="DH12" s="450"/>
      <c r="DI12" s="451"/>
    </row>
    <row r="13" spans="1:119" ht="18.75" customHeight="1" x14ac:dyDescent="0.2">
      <c r="A13" s="181"/>
      <c r="B13" s="472"/>
      <c r="C13" s="473"/>
      <c r="D13" s="473"/>
      <c r="E13" s="473"/>
      <c r="F13" s="473"/>
      <c r="G13" s="473"/>
      <c r="H13" s="473"/>
      <c r="I13" s="473"/>
      <c r="J13" s="473"/>
      <c r="K13" s="474"/>
      <c r="L13" s="190"/>
      <c r="M13" s="500" t="s">
        <v>143</v>
      </c>
      <c r="N13" s="501"/>
      <c r="O13" s="501"/>
      <c r="P13" s="501"/>
      <c r="Q13" s="502"/>
      <c r="R13" s="493">
        <v>65562</v>
      </c>
      <c r="S13" s="494"/>
      <c r="T13" s="494"/>
      <c r="U13" s="494"/>
      <c r="V13" s="495"/>
      <c r="W13" s="425" t="s">
        <v>144</v>
      </c>
      <c r="X13" s="426"/>
      <c r="Y13" s="426"/>
      <c r="Z13" s="426"/>
      <c r="AA13" s="426"/>
      <c r="AB13" s="416"/>
      <c r="AC13" s="460">
        <v>315</v>
      </c>
      <c r="AD13" s="461"/>
      <c r="AE13" s="461"/>
      <c r="AF13" s="461"/>
      <c r="AG13" s="503"/>
      <c r="AH13" s="460">
        <v>301</v>
      </c>
      <c r="AI13" s="461"/>
      <c r="AJ13" s="461"/>
      <c r="AK13" s="461"/>
      <c r="AL13" s="462"/>
      <c r="AM13" s="438" t="s">
        <v>145</v>
      </c>
      <c r="AN13" s="439"/>
      <c r="AO13" s="439"/>
      <c r="AP13" s="439"/>
      <c r="AQ13" s="439"/>
      <c r="AR13" s="439"/>
      <c r="AS13" s="439"/>
      <c r="AT13" s="440"/>
      <c r="AU13" s="441" t="s">
        <v>146</v>
      </c>
      <c r="AV13" s="442"/>
      <c r="AW13" s="442"/>
      <c r="AX13" s="442"/>
      <c r="AY13" s="443" t="s">
        <v>147</v>
      </c>
      <c r="AZ13" s="444"/>
      <c r="BA13" s="444"/>
      <c r="BB13" s="444"/>
      <c r="BC13" s="444"/>
      <c r="BD13" s="444"/>
      <c r="BE13" s="444"/>
      <c r="BF13" s="444"/>
      <c r="BG13" s="444"/>
      <c r="BH13" s="444"/>
      <c r="BI13" s="444"/>
      <c r="BJ13" s="444"/>
      <c r="BK13" s="444"/>
      <c r="BL13" s="444"/>
      <c r="BM13" s="445"/>
      <c r="BN13" s="409">
        <v>235415</v>
      </c>
      <c r="BO13" s="410"/>
      <c r="BP13" s="410"/>
      <c r="BQ13" s="410"/>
      <c r="BR13" s="410"/>
      <c r="BS13" s="410"/>
      <c r="BT13" s="410"/>
      <c r="BU13" s="411"/>
      <c r="BV13" s="409">
        <v>917378</v>
      </c>
      <c r="BW13" s="410"/>
      <c r="BX13" s="410"/>
      <c r="BY13" s="410"/>
      <c r="BZ13" s="410"/>
      <c r="CA13" s="410"/>
      <c r="CB13" s="410"/>
      <c r="CC13" s="411"/>
      <c r="CD13" s="412" t="s">
        <v>148</v>
      </c>
      <c r="CE13" s="413"/>
      <c r="CF13" s="413"/>
      <c r="CG13" s="413"/>
      <c r="CH13" s="413"/>
      <c r="CI13" s="413"/>
      <c r="CJ13" s="413"/>
      <c r="CK13" s="413"/>
      <c r="CL13" s="413"/>
      <c r="CM13" s="413"/>
      <c r="CN13" s="413"/>
      <c r="CO13" s="413"/>
      <c r="CP13" s="413"/>
      <c r="CQ13" s="413"/>
      <c r="CR13" s="413"/>
      <c r="CS13" s="414"/>
      <c r="CT13" s="406">
        <v>4.3</v>
      </c>
      <c r="CU13" s="407"/>
      <c r="CV13" s="407"/>
      <c r="CW13" s="407"/>
      <c r="CX13" s="407"/>
      <c r="CY13" s="407"/>
      <c r="CZ13" s="407"/>
      <c r="DA13" s="408"/>
      <c r="DB13" s="406">
        <v>3.3</v>
      </c>
      <c r="DC13" s="407"/>
      <c r="DD13" s="407"/>
      <c r="DE13" s="407"/>
      <c r="DF13" s="407"/>
      <c r="DG13" s="407"/>
      <c r="DH13" s="407"/>
      <c r="DI13" s="408"/>
    </row>
    <row r="14" spans="1:119" ht="18.75" customHeight="1" thickBot="1" x14ac:dyDescent="0.25">
      <c r="A14" s="181"/>
      <c r="B14" s="472"/>
      <c r="C14" s="473"/>
      <c r="D14" s="473"/>
      <c r="E14" s="473"/>
      <c r="F14" s="473"/>
      <c r="G14" s="473"/>
      <c r="H14" s="473"/>
      <c r="I14" s="473"/>
      <c r="J14" s="473"/>
      <c r="K14" s="474"/>
      <c r="L14" s="490" t="s">
        <v>149</v>
      </c>
      <c r="M14" s="491"/>
      <c r="N14" s="491"/>
      <c r="O14" s="491"/>
      <c r="P14" s="491"/>
      <c r="Q14" s="492"/>
      <c r="R14" s="493">
        <v>67759</v>
      </c>
      <c r="S14" s="494"/>
      <c r="T14" s="494"/>
      <c r="U14" s="494"/>
      <c r="V14" s="495"/>
      <c r="W14" s="399"/>
      <c r="X14" s="400"/>
      <c r="Y14" s="400"/>
      <c r="Z14" s="400"/>
      <c r="AA14" s="400"/>
      <c r="AB14" s="389"/>
      <c r="AC14" s="496">
        <v>1.1000000000000001</v>
      </c>
      <c r="AD14" s="497"/>
      <c r="AE14" s="497"/>
      <c r="AF14" s="497"/>
      <c r="AG14" s="498"/>
      <c r="AH14" s="496">
        <v>1</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150</v>
      </c>
      <c r="CE14" s="505"/>
      <c r="CF14" s="505"/>
      <c r="CG14" s="505"/>
      <c r="CH14" s="505"/>
      <c r="CI14" s="505"/>
      <c r="CJ14" s="505"/>
      <c r="CK14" s="505"/>
      <c r="CL14" s="505"/>
      <c r="CM14" s="505"/>
      <c r="CN14" s="505"/>
      <c r="CO14" s="505"/>
      <c r="CP14" s="505"/>
      <c r="CQ14" s="505"/>
      <c r="CR14" s="505"/>
      <c r="CS14" s="506"/>
      <c r="CT14" s="507">
        <v>2.4</v>
      </c>
      <c r="CU14" s="508"/>
      <c r="CV14" s="508"/>
      <c r="CW14" s="508"/>
      <c r="CX14" s="508"/>
      <c r="CY14" s="508"/>
      <c r="CZ14" s="508"/>
      <c r="DA14" s="509"/>
      <c r="DB14" s="507">
        <v>14.2</v>
      </c>
      <c r="DC14" s="508"/>
      <c r="DD14" s="508"/>
      <c r="DE14" s="508"/>
      <c r="DF14" s="508"/>
      <c r="DG14" s="508"/>
      <c r="DH14" s="508"/>
      <c r="DI14" s="509"/>
    </row>
    <row r="15" spans="1:119" ht="18.75" customHeight="1" x14ac:dyDescent="0.2">
      <c r="A15" s="181"/>
      <c r="B15" s="472"/>
      <c r="C15" s="473"/>
      <c r="D15" s="473"/>
      <c r="E15" s="473"/>
      <c r="F15" s="473"/>
      <c r="G15" s="473"/>
      <c r="H15" s="473"/>
      <c r="I15" s="473"/>
      <c r="J15" s="473"/>
      <c r="K15" s="474"/>
      <c r="L15" s="190"/>
      <c r="M15" s="500" t="s">
        <v>151</v>
      </c>
      <c r="N15" s="501"/>
      <c r="O15" s="501"/>
      <c r="P15" s="501"/>
      <c r="Q15" s="502"/>
      <c r="R15" s="493">
        <v>66304</v>
      </c>
      <c r="S15" s="494"/>
      <c r="T15" s="494"/>
      <c r="U15" s="494"/>
      <c r="V15" s="495"/>
      <c r="W15" s="425" t="s">
        <v>152</v>
      </c>
      <c r="X15" s="426"/>
      <c r="Y15" s="426"/>
      <c r="Z15" s="426"/>
      <c r="AA15" s="426"/>
      <c r="AB15" s="416"/>
      <c r="AC15" s="460">
        <v>8822</v>
      </c>
      <c r="AD15" s="461"/>
      <c r="AE15" s="461"/>
      <c r="AF15" s="461"/>
      <c r="AG15" s="503"/>
      <c r="AH15" s="460">
        <v>9441</v>
      </c>
      <c r="AI15" s="461"/>
      <c r="AJ15" s="461"/>
      <c r="AK15" s="461"/>
      <c r="AL15" s="462"/>
      <c r="AM15" s="438"/>
      <c r="AN15" s="439"/>
      <c r="AO15" s="439"/>
      <c r="AP15" s="439"/>
      <c r="AQ15" s="439"/>
      <c r="AR15" s="439"/>
      <c r="AS15" s="439"/>
      <c r="AT15" s="440"/>
      <c r="AU15" s="441"/>
      <c r="AV15" s="442"/>
      <c r="AW15" s="442"/>
      <c r="AX15" s="442"/>
      <c r="AY15" s="369" t="s">
        <v>153</v>
      </c>
      <c r="AZ15" s="370"/>
      <c r="BA15" s="370"/>
      <c r="BB15" s="370"/>
      <c r="BC15" s="370"/>
      <c r="BD15" s="370"/>
      <c r="BE15" s="370"/>
      <c r="BF15" s="370"/>
      <c r="BG15" s="370"/>
      <c r="BH15" s="370"/>
      <c r="BI15" s="370"/>
      <c r="BJ15" s="370"/>
      <c r="BK15" s="370"/>
      <c r="BL15" s="370"/>
      <c r="BM15" s="371"/>
      <c r="BN15" s="372">
        <v>7975177</v>
      </c>
      <c r="BO15" s="373"/>
      <c r="BP15" s="373"/>
      <c r="BQ15" s="373"/>
      <c r="BR15" s="373"/>
      <c r="BS15" s="373"/>
      <c r="BT15" s="373"/>
      <c r="BU15" s="374"/>
      <c r="BV15" s="372">
        <v>7608347</v>
      </c>
      <c r="BW15" s="373"/>
      <c r="BX15" s="373"/>
      <c r="BY15" s="373"/>
      <c r="BZ15" s="373"/>
      <c r="CA15" s="373"/>
      <c r="CB15" s="373"/>
      <c r="CC15" s="374"/>
      <c r="CD15" s="510" t="s">
        <v>154</v>
      </c>
      <c r="CE15" s="511"/>
      <c r="CF15" s="511"/>
      <c r="CG15" s="511"/>
      <c r="CH15" s="511"/>
      <c r="CI15" s="511"/>
      <c r="CJ15" s="511"/>
      <c r="CK15" s="511"/>
      <c r="CL15" s="511"/>
      <c r="CM15" s="511"/>
      <c r="CN15" s="511"/>
      <c r="CO15" s="511"/>
      <c r="CP15" s="511"/>
      <c r="CQ15" s="511"/>
      <c r="CR15" s="511"/>
      <c r="CS15" s="512"/>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2"/>
      <c r="C16" s="473"/>
      <c r="D16" s="473"/>
      <c r="E16" s="473"/>
      <c r="F16" s="473"/>
      <c r="G16" s="473"/>
      <c r="H16" s="473"/>
      <c r="I16" s="473"/>
      <c r="J16" s="473"/>
      <c r="K16" s="474"/>
      <c r="L16" s="490" t="s">
        <v>155</v>
      </c>
      <c r="M16" s="513"/>
      <c r="N16" s="513"/>
      <c r="O16" s="513"/>
      <c r="P16" s="513"/>
      <c r="Q16" s="514"/>
      <c r="R16" s="515" t="s">
        <v>156</v>
      </c>
      <c r="S16" s="516"/>
      <c r="T16" s="516"/>
      <c r="U16" s="516"/>
      <c r="V16" s="517"/>
      <c r="W16" s="399"/>
      <c r="X16" s="400"/>
      <c r="Y16" s="400"/>
      <c r="Z16" s="400"/>
      <c r="AA16" s="400"/>
      <c r="AB16" s="389"/>
      <c r="AC16" s="496">
        <v>29.8</v>
      </c>
      <c r="AD16" s="497"/>
      <c r="AE16" s="497"/>
      <c r="AF16" s="497"/>
      <c r="AG16" s="498"/>
      <c r="AH16" s="496">
        <v>31.8</v>
      </c>
      <c r="AI16" s="497"/>
      <c r="AJ16" s="497"/>
      <c r="AK16" s="497"/>
      <c r="AL16" s="499"/>
      <c r="AM16" s="438"/>
      <c r="AN16" s="439"/>
      <c r="AO16" s="439"/>
      <c r="AP16" s="439"/>
      <c r="AQ16" s="439"/>
      <c r="AR16" s="439"/>
      <c r="AS16" s="439"/>
      <c r="AT16" s="440"/>
      <c r="AU16" s="441"/>
      <c r="AV16" s="442"/>
      <c r="AW16" s="442"/>
      <c r="AX16" s="442"/>
      <c r="AY16" s="443" t="s">
        <v>157</v>
      </c>
      <c r="AZ16" s="444"/>
      <c r="BA16" s="444"/>
      <c r="BB16" s="444"/>
      <c r="BC16" s="444"/>
      <c r="BD16" s="444"/>
      <c r="BE16" s="444"/>
      <c r="BF16" s="444"/>
      <c r="BG16" s="444"/>
      <c r="BH16" s="444"/>
      <c r="BI16" s="444"/>
      <c r="BJ16" s="444"/>
      <c r="BK16" s="444"/>
      <c r="BL16" s="444"/>
      <c r="BM16" s="445"/>
      <c r="BN16" s="409">
        <v>13428115</v>
      </c>
      <c r="BO16" s="410"/>
      <c r="BP16" s="410"/>
      <c r="BQ16" s="410"/>
      <c r="BR16" s="410"/>
      <c r="BS16" s="410"/>
      <c r="BT16" s="410"/>
      <c r="BU16" s="411"/>
      <c r="BV16" s="409">
        <v>13062746</v>
      </c>
      <c r="BW16" s="410"/>
      <c r="BX16" s="410"/>
      <c r="BY16" s="410"/>
      <c r="BZ16" s="410"/>
      <c r="CA16" s="410"/>
      <c r="CB16" s="410"/>
      <c r="CC16" s="411"/>
      <c r="CD16" s="194"/>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81"/>
      <c r="B17" s="475"/>
      <c r="C17" s="476"/>
      <c r="D17" s="476"/>
      <c r="E17" s="476"/>
      <c r="F17" s="476"/>
      <c r="G17" s="476"/>
      <c r="H17" s="476"/>
      <c r="I17" s="476"/>
      <c r="J17" s="476"/>
      <c r="K17" s="477"/>
      <c r="L17" s="195"/>
      <c r="M17" s="520" t="s">
        <v>158</v>
      </c>
      <c r="N17" s="521"/>
      <c r="O17" s="521"/>
      <c r="P17" s="521"/>
      <c r="Q17" s="522"/>
      <c r="R17" s="515" t="s">
        <v>159</v>
      </c>
      <c r="S17" s="516"/>
      <c r="T17" s="516"/>
      <c r="U17" s="516"/>
      <c r="V17" s="517"/>
      <c r="W17" s="425" t="s">
        <v>160</v>
      </c>
      <c r="X17" s="426"/>
      <c r="Y17" s="426"/>
      <c r="Z17" s="426"/>
      <c r="AA17" s="426"/>
      <c r="AB17" s="416"/>
      <c r="AC17" s="460">
        <v>20494</v>
      </c>
      <c r="AD17" s="461"/>
      <c r="AE17" s="461"/>
      <c r="AF17" s="461"/>
      <c r="AG17" s="503"/>
      <c r="AH17" s="460">
        <v>19966</v>
      </c>
      <c r="AI17" s="461"/>
      <c r="AJ17" s="461"/>
      <c r="AK17" s="461"/>
      <c r="AL17" s="462"/>
      <c r="AM17" s="438"/>
      <c r="AN17" s="439"/>
      <c r="AO17" s="439"/>
      <c r="AP17" s="439"/>
      <c r="AQ17" s="439"/>
      <c r="AR17" s="439"/>
      <c r="AS17" s="439"/>
      <c r="AT17" s="440"/>
      <c r="AU17" s="441"/>
      <c r="AV17" s="442"/>
      <c r="AW17" s="442"/>
      <c r="AX17" s="442"/>
      <c r="AY17" s="443" t="s">
        <v>161</v>
      </c>
      <c r="AZ17" s="444"/>
      <c r="BA17" s="444"/>
      <c r="BB17" s="444"/>
      <c r="BC17" s="444"/>
      <c r="BD17" s="444"/>
      <c r="BE17" s="444"/>
      <c r="BF17" s="444"/>
      <c r="BG17" s="444"/>
      <c r="BH17" s="444"/>
      <c r="BI17" s="444"/>
      <c r="BJ17" s="444"/>
      <c r="BK17" s="444"/>
      <c r="BL17" s="444"/>
      <c r="BM17" s="445"/>
      <c r="BN17" s="409">
        <v>10090906</v>
      </c>
      <c r="BO17" s="410"/>
      <c r="BP17" s="410"/>
      <c r="BQ17" s="410"/>
      <c r="BR17" s="410"/>
      <c r="BS17" s="410"/>
      <c r="BT17" s="410"/>
      <c r="BU17" s="411"/>
      <c r="BV17" s="409">
        <v>9615995</v>
      </c>
      <c r="BW17" s="410"/>
      <c r="BX17" s="410"/>
      <c r="BY17" s="410"/>
      <c r="BZ17" s="410"/>
      <c r="CA17" s="410"/>
      <c r="CB17" s="410"/>
      <c r="CC17" s="411"/>
      <c r="CD17" s="194"/>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81"/>
      <c r="B18" s="531" t="s">
        <v>162</v>
      </c>
      <c r="C18" s="452"/>
      <c r="D18" s="452"/>
      <c r="E18" s="532"/>
      <c r="F18" s="532"/>
      <c r="G18" s="532"/>
      <c r="H18" s="532"/>
      <c r="I18" s="532"/>
      <c r="J18" s="532"/>
      <c r="K18" s="532"/>
      <c r="L18" s="533">
        <v>25.33</v>
      </c>
      <c r="M18" s="533"/>
      <c r="N18" s="533"/>
      <c r="O18" s="533"/>
      <c r="P18" s="533"/>
      <c r="Q18" s="533"/>
      <c r="R18" s="534"/>
      <c r="S18" s="534"/>
      <c r="T18" s="534"/>
      <c r="U18" s="534"/>
      <c r="V18" s="535"/>
      <c r="W18" s="427"/>
      <c r="X18" s="428"/>
      <c r="Y18" s="428"/>
      <c r="Z18" s="428"/>
      <c r="AA18" s="428"/>
      <c r="AB18" s="419"/>
      <c r="AC18" s="536">
        <v>69.2</v>
      </c>
      <c r="AD18" s="537"/>
      <c r="AE18" s="537"/>
      <c r="AF18" s="537"/>
      <c r="AG18" s="538"/>
      <c r="AH18" s="536">
        <v>67.2</v>
      </c>
      <c r="AI18" s="537"/>
      <c r="AJ18" s="537"/>
      <c r="AK18" s="537"/>
      <c r="AL18" s="539"/>
      <c r="AM18" s="438"/>
      <c r="AN18" s="439"/>
      <c r="AO18" s="439"/>
      <c r="AP18" s="439"/>
      <c r="AQ18" s="439"/>
      <c r="AR18" s="439"/>
      <c r="AS18" s="439"/>
      <c r="AT18" s="440"/>
      <c r="AU18" s="441"/>
      <c r="AV18" s="442"/>
      <c r="AW18" s="442"/>
      <c r="AX18" s="442"/>
      <c r="AY18" s="443" t="s">
        <v>163</v>
      </c>
      <c r="AZ18" s="444"/>
      <c r="BA18" s="444"/>
      <c r="BB18" s="444"/>
      <c r="BC18" s="444"/>
      <c r="BD18" s="444"/>
      <c r="BE18" s="444"/>
      <c r="BF18" s="444"/>
      <c r="BG18" s="444"/>
      <c r="BH18" s="444"/>
      <c r="BI18" s="444"/>
      <c r="BJ18" s="444"/>
      <c r="BK18" s="444"/>
      <c r="BL18" s="444"/>
      <c r="BM18" s="445"/>
      <c r="BN18" s="409">
        <v>15706134</v>
      </c>
      <c r="BO18" s="410"/>
      <c r="BP18" s="410"/>
      <c r="BQ18" s="410"/>
      <c r="BR18" s="410"/>
      <c r="BS18" s="410"/>
      <c r="BT18" s="410"/>
      <c r="BU18" s="411"/>
      <c r="BV18" s="409">
        <v>15411683</v>
      </c>
      <c r="BW18" s="410"/>
      <c r="BX18" s="410"/>
      <c r="BY18" s="410"/>
      <c r="BZ18" s="410"/>
      <c r="CA18" s="410"/>
      <c r="CB18" s="410"/>
      <c r="CC18" s="411"/>
      <c r="CD18" s="194"/>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81"/>
      <c r="B19" s="531" t="s">
        <v>164</v>
      </c>
      <c r="C19" s="452"/>
      <c r="D19" s="452"/>
      <c r="E19" s="532"/>
      <c r="F19" s="532"/>
      <c r="G19" s="532"/>
      <c r="H19" s="532"/>
      <c r="I19" s="532"/>
      <c r="J19" s="532"/>
      <c r="K19" s="532"/>
      <c r="L19" s="540">
        <v>2715</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165</v>
      </c>
      <c r="AZ19" s="444"/>
      <c r="BA19" s="444"/>
      <c r="BB19" s="444"/>
      <c r="BC19" s="444"/>
      <c r="BD19" s="444"/>
      <c r="BE19" s="444"/>
      <c r="BF19" s="444"/>
      <c r="BG19" s="444"/>
      <c r="BH19" s="444"/>
      <c r="BI19" s="444"/>
      <c r="BJ19" s="444"/>
      <c r="BK19" s="444"/>
      <c r="BL19" s="444"/>
      <c r="BM19" s="445"/>
      <c r="BN19" s="409">
        <v>20488000</v>
      </c>
      <c r="BO19" s="410"/>
      <c r="BP19" s="410"/>
      <c r="BQ19" s="410"/>
      <c r="BR19" s="410"/>
      <c r="BS19" s="410"/>
      <c r="BT19" s="410"/>
      <c r="BU19" s="411"/>
      <c r="BV19" s="409">
        <v>19275039</v>
      </c>
      <c r="BW19" s="410"/>
      <c r="BX19" s="410"/>
      <c r="BY19" s="410"/>
      <c r="BZ19" s="410"/>
      <c r="CA19" s="410"/>
      <c r="CB19" s="410"/>
      <c r="CC19" s="411"/>
      <c r="CD19" s="194"/>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81"/>
      <c r="B20" s="531" t="s">
        <v>166</v>
      </c>
      <c r="C20" s="452"/>
      <c r="D20" s="452"/>
      <c r="E20" s="532"/>
      <c r="F20" s="532"/>
      <c r="G20" s="532"/>
      <c r="H20" s="532"/>
      <c r="I20" s="532"/>
      <c r="J20" s="532"/>
      <c r="K20" s="532"/>
      <c r="L20" s="540">
        <v>30009</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4"/>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81"/>
      <c r="B21" s="549" t="s">
        <v>167</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94"/>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2">
      <c r="A22" s="181"/>
      <c r="B22" s="579" t="s">
        <v>168</v>
      </c>
      <c r="C22" s="553"/>
      <c r="D22" s="554"/>
      <c r="E22" s="421" t="s">
        <v>1</v>
      </c>
      <c r="F22" s="426"/>
      <c r="G22" s="426"/>
      <c r="H22" s="426"/>
      <c r="I22" s="426"/>
      <c r="J22" s="426"/>
      <c r="K22" s="416"/>
      <c r="L22" s="421" t="s">
        <v>169</v>
      </c>
      <c r="M22" s="426"/>
      <c r="N22" s="426"/>
      <c r="O22" s="426"/>
      <c r="P22" s="416"/>
      <c r="Q22" s="584" t="s">
        <v>170</v>
      </c>
      <c r="R22" s="585"/>
      <c r="S22" s="585"/>
      <c r="T22" s="585"/>
      <c r="U22" s="585"/>
      <c r="V22" s="586"/>
      <c r="W22" s="552" t="s">
        <v>171</v>
      </c>
      <c r="X22" s="553"/>
      <c r="Y22" s="554"/>
      <c r="Z22" s="421" t="s">
        <v>1</v>
      </c>
      <c r="AA22" s="426"/>
      <c r="AB22" s="426"/>
      <c r="AC22" s="426"/>
      <c r="AD22" s="426"/>
      <c r="AE22" s="426"/>
      <c r="AF22" s="426"/>
      <c r="AG22" s="416"/>
      <c r="AH22" s="590" t="s">
        <v>172</v>
      </c>
      <c r="AI22" s="426"/>
      <c r="AJ22" s="426"/>
      <c r="AK22" s="426"/>
      <c r="AL22" s="416"/>
      <c r="AM22" s="590" t="s">
        <v>173</v>
      </c>
      <c r="AN22" s="591"/>
      <c r="AO22" s="591"/>
      <c r="AP22" s="591"/>
      <c r="AQ22" s="591"/>
      <c r="AR22" s="592"/>
      <c r="AS22" s="584" t="s">
        <v>170</v>
      </c>
      <c r="AT22" s="585"/>
      <c r="AU22" s="585"/>
      <c r="AV22" s="585"/>
      <c r="AW22" s="585"/>
      <c r="AX22" s="596"/>
      <c r="AY22" s="369" t="s">
        <v>174</v>
      </c>
      <c r="AZ22" s="370"/>
      <c r="BA22" s="370"/>
      <c r="BB22" s="370"/>
      <c r="BC22" s="370"/>
      <c r="BD22" s="370"/>
      <c r="BE22" s="370"/>
      <c r="BF22" s="370"/>
      <c r="BG22" s="370"/>
      <c r="BH22" s="370"/>
      <c r="BI22" s="370"/>
      <c r="BJ22" s="370"/>
      <c r="BK22" s="370"/>
      <c r="BL22" s="370"/>
      <c r="BM22" s="371"/>
      <c r="BN22" s="372">
        <v>22165006</v>
      </c>
      <c r="BO22" s="373"/>
      <c r="BP22" s="373"/>
      <c r="BQ22" s="373"/>
      <c r="BR22" s="373"/>
      <c r="BS22" s="373"/>
      <c r="BT22" s="373"/>
      <c r="BU22" s="374"/>
      <c r="BV22" s="372">
        <v>23389436</v>
      </c>
      <c r="BW22" s="373"/>
      <c r="BX22" s="373"/>
      <c r="BY22" s="373"/>
      <c r="BZ22" s="373"/>
      <c r="CA22" s="373"/>
      <c r="CB22" s="373"/>
      <c r="CC22" s="374"/>
      <c r="CD22" s="194"/>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2">
      <c r="A23" s="181"/>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175</v>
      </c>
      <c r="AZ23" s="444"/>
      <c r="BA23" s="444"/>
      <c r="BB23" s="444"/>
      <c r="BC23" s="444"/>
      <c r="BD23" s="444"/>
      <c r="BE23" s="444"/>
      <c r="BF23" s="444"/>
      <c r="BG23" s="444"/>
      <c r="BH23" s="444"/>
      <c r="BI23" s="444"/>
      <c r="BJ23" s="444"/>
      <c r="BK23" s="444"/>
      <c r="BL23" s="444"/>
      <c r="BM23" s="445"/>
      <c r="BN23" s="409">
        <v>17026905</v>
      </c>
      <c r="BO23" s="410"/>
      <c r="BP23" s="410"/>
      <c r="BQ23" s="410"/>
      <c r="BR23" s="410"/>
      <c r="BS23" s="410"/>
      <c r="BT23" s="410"/>
      <c r="BU23" s="411"/>
      <c r="BV23" s="409">
        <v>17834656</v>
      </c>
      <c r="BW23" s="410"/>
      <c r="BX23" s="410"/>
      <c r="BY23" s="410"/>
      <c r="BZ23" s="410"/>
      <c r="CA23" s="410"/>
      <c r="CB23" s="410"/>
      <c r="CC23" s="411"/>
      <c r="CD23" s="194"/>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81"/>
      <c r="B24" s="580"/>
      <c r="C24" s="556"/>
      <c r="D24" s="557"/>
      <c r="E24" s="459" t="s">
        <v>176</v>
      </c>
      <c r="F24" s="439"/>
      <c r="G24" s="439"/>
      <c r="H24" s="439"/>
      <c r="I24" s="439"/>
      <c r="J24" s="439"/>
      <c r="K24" s="440"/>
      <c r="L24" s="460">
        <v>1</v>
      </c>
      <c r="M24" s="461"/>
      <c r="N24" s="461"/>
      <c r="O24" s="461"/>
      <c r="P24" s="503"/>
      <c r="Q24" s="460">
        <v>5880</v>
      </c>
      <c r="R24" s="461"/>
      <c r="S24" s="461"/>
      <c r="T24" s="461"/>
      <c r="U24" s="461"/>
      <c r="V24" s="503"/>
      <c r="W24" s="555"/>
      <c r="X24" s="556"/>
      <c r="Y24" s="557"/>
      <c r="Z24" s="459" t="s">
        <v>177</v>
      </c>
      <c r="AA24" s="439"/>
      <c r="AB24" s="439"/>
      <c r="AC24" s="439"/>
      <c r="AD24" s="439"/>
      <c r="AE24" s="439"/>
      <c r="AF24" s="439"/>
      <c r="AG24" s="440"/>
      <c r="AH24" s="460">
        <v>384</v>
      </c>
      <c r="AI24" s="461"/>
      <c r="AJ24" s="461"/>
      <c r="AK24" s="461"/>
      <c r="AL24" s="503"/>
      <c r="AM24" s="460">
        <v>1202304</v>
      </c>
      <c r="AN24" s="461"/>
      <c r="AO24" s="461"/>
      <c r="AP24" s="461"/>
      <c r="AQ24" s="461"/>
      <c r="AR24" s="503"/>
      <c r="AS24" s="460">
        <v>3131</v>
      </c>
      <c r="AT24" s="461"/>
      <c r="AU24" s="461"/>
      <c r="AV24" s="461"/>
      <c r="AW24" s="461"/>
      <c r="AX24" s="462"/>
      <c r="AY24" s="525" t="s">
        <v>178</v>
      </c>
      <c r="AZ24" s="526"/>
      <c r="BA24" s="526"/>
      <c r="BB24" s="526"/>
      <c r="BC24" s="526"/>
      <c r="BD24" s="526"/>
      <c r="BE24" s="526"/>
      <c r="BF24" s="526"/>
      <c r="BG24" s="526"/>
      <c r="BH24" s="526"/>
      <c r="BI24" s="526"/>
      <c r="BJ24" s="526"/>
      <c r="BK24" s="526"/>
      <c r="BL24" s="526"/>
      <c r="BM24" s="527"/>
      <c r="BN24" s="409">
        <v>10314966</v>
      </c>
      <c r="BO24" s="410"/>
      <c r="BP24" s="410"/>
      <c r="BQ24" s="410"/>
      <c r="BR24" s="410"/>
      <c r="BS24" s="410"/>
      <c r="BT24" s="410"/>
      <c r="BU24" s="411"/>
      <c r="BV24" s="409">
        <v>10686930</v>
      </c>
      <c r="BW24" s="410"/>
      <c r="BX24" s="410"/>
      <c r="BY24" s="410"/>
      <c r="BZ24" s="410"/>
      <c r="CA24" s="410"/>
      <c r="CB24" s="410"/>
      <c r="CC24" s="411"/>
      <c r="CD24" s="194"/>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2">
      <c r="A25" s="181"/>
      <c r="B25" s="580"/>
      <c r="C25" s="556"/>
      <c r="D25" s="557"/>
      <c r="E25" s="459" t="s">
        <v>179</v>
      </c>
      <c r="F25" s="439"/>
      <c r="G25" s="439"/>
      <c r="H25" s="439"/>
      <c r="I25" s="439"/>
      <c r="J25" s="439"/>
      <c r="K25" s="440"/>
      <c r="L25" s="460">
        <v>1</v>
      </c>
      <c r="M25" s="461"/>
      <c r="N25" s="461"/>
      <c r="O25" s="461"/>
      <c r="P25" s="503"/>
      <c r="Q25" s="460">
        <v>5960</v>
      </c>
      <c r="R25" s="461"/>
      <c r="S25" s="461"/>
      <c r="T25" s="461"/>
      <c r="U25" s="461"/>
      <c r="V25" s="503"/>
      <c r="W25" s="555"/>
      <c r="X25" s="556"/>
      <c r="Y25" s="557"/>
      <c r="Z25" s="459" t="s">
        <v>180</v>
      </c>
      <c r="AA25" s="439"/>
      <c r="AB25" s="439"/>
      <c r="AC25" s="439"/>
      <c r="AD25" s="439"/>
      <c r="AE25" s="439"/>
      <c r="AF25" s="439"/>
      <c r="AG25" s="440"/>
      <c r="AH25" s="460" t="s">
        <v>181</v>
      </c>
      <c r="AI25" s="461"/>
      <c r="AJ25" s="461"/>
      <c r="AK25" s="461"/>
      <c r="AL25" s="503"/>
      <c r="AM25" s="460" t="s">
        <v>142</v>
      </c>
      <c r="AN25" s="461"/>
      <c r="AO25" s="461"/>
      <c r="AP25" s="461"/>
      <c r="AQ25" s="461"/>
      <c r="AR25" s="503"/>
      <c r="AS25" s="460" t="s">
        <v>181</v>
      </c>
      <c r="AT25" s="461"/>
      <c r="AU25" s="461"/>
      <c r="AV25" s="461"/>
      <c r="AW25" s="461"/>
      <c r="AX25" s="462"/>
      <c r="AY25" s="369" t="s">
        <v>182</v>
      </c>
      <c r="AZ25" s="370"/>
      <c r="BA25" s="370"/>
      <c r="BB25" s="370"/>
      <c r="BC25" s="370"/>
      <c r="BD25" s="370"/>
      <c r="BE25" s="370"/>
      <c r="BF25" s="370"/>
      <c r="BG25" s="370"/>
      <c r="BH25" s="370"/>
      <c r="BI25" s="370"/>
      <c r="BJ25" s="370"/>
      <c r="BK25" s="370"/>
      <c r="BL25" s="370"/>
      <c r="BM25" s="371"/>
      <c r="BN25" s="372">
        <v>3077898</v>
      </c>
      <c r="BO25" s="373"/>
      <c r="BP25" s="373"/>
      <c r="BQ25" s="373"/>
      <c r="BR25" s="373"/>
      <c r="BS25" s="373"/>
      <c r="BT25" s="373"/>
      <c r="BU25" s="374"/>
      <c r="BV25" s="372">
        <v>3082124</v>
      </c>
      <c r="BW25" s="373"/>
      <c r="BX25" s="373"/>
      <c r="BY25" s="373"/>
      <c r="BZ25" s="373"/>
      <c r="CA25" s="373"/>
      <c r="CB25" s="373"/>
      <c r="CC25" s="374"/>
      <c r="CD25" s="194"/>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2">
      <c r="A26" s="181"/>
      <c r="B26" s="580"/>
      <c r="C26" s="556"/>
      <c r="D26" s="557"/>
      <c r="E26" s="459" t="s">
        <v>183</v>
      </c>
      <c r="F26" s="439"/>
      <c r="G26" s="439"/>
      <c r="H26" s="439"/>
      <c r="I26" s="439"/>
      <c r="J26" s="439"/>
      <c r="K26" s="440"/>
      <c r="L26" s="460">
        <v>1</v>
      </c>
      <c r="M26" s="461"/>
      <c r="N26" s="461"/>
      <c r="O26" s="461"/>
      <c r="P26" s="503"/>
      <c r="Q26" s="460">
        <v>6030</v>
      </c>
      <c r="R26" s="461"/>
      <c r="S26" s="461"/>
      <c r="T26" s="461"/>
      <c r="U26" s="461"/>
      <c r="V26" s="503"/>
      <c r="W26" s="555"/>
      <c r="X26" s="556"/>
      <c r="Y26" s="557"/>
      <c r="Z26" s="459" t="s">
        <v>184</v>
      </c>
      <c r="AA26" s="561"/>
      <c r="AB26" s="561"/>
      <c r="AC26" s="561"/>
      <c r="AD26" s="561"/>
      <c r="AE26" s="561"/>
      <c r="AF26" s="561"/>
      <c r="AG26" s="562"/>
      <c r="AH26" s="460">
        <v>11</v>
      </c>
      <c r="AI26" s="461"/>
      <c r="AJ26" s="461"/>
      <c r="AK26" s="461"/>
      <c r="AL26" s="503"/>
      <c r="AM26" s="460">
        <v>39402</v>
      </c>
      <c r="AN26" s="461"/>
      <c r="AO26" s="461"/>
      <c r="AP26" s="461"/>
      <c r="AQ26" s="461"/>
      <c r="AR26" s="503"/>
      <c r="AS26" s="460">
        <v>3582</v>
      </c>
      <c r="AT26" s="461"/>
      <c r="AU26" s="461"/>
      <c r="AV26" s="461"/>
      <c r="AW26" s="461"/>
      <c r="AX26" s="462"/>
      <c r="AY26" s="412" t="s">
        <v>185</v>
      </c>
      <c r="AZ26" s="413"/>
      <c r="BA26" s="413"/>
      <c r="BB26" s="413"/>
      <c r="BC26" s="413"/>
      <c r="BD26" s="413"/>
      <c r="BE26" s="413"/>
      <c r="BF26" s="413"/>
      <c r="BG26" s="413"/>
      <c r="BH26" s="413"/>
      <c r="BI26" s="413"/>
      <c r="BJ26" s="413"/>
      <c r="BK26" s="413"/>
      <c r="BL26" s="413"/>
      <c r="BM26" s="414"/>
      <c r="BN26" s="409" t="s">
        <v>141</v>
      </c>
      <c r="BO26" s="410"/>
      <c r="BP26" s="410"/>
      <c r="BQ26" s="410"/>
      <c r="BR26" s="410"/>
      <c r="BS26" s="410"/>
      <c r="BT26" s="410"/>
      <c r="BU26" s="411"/>
      <c r="BV26" s="409" t="s">
        <v>142</v>
      </c>
      <c r="BW26" s="410"/>
      <c r="BX26" s="410"/>
      <c r="BY26" s="410"/>
      <c r="BZ26" s="410"/>
      <c r="CA26" s="410"/>
      <c r="CB26" s="410"/>
      <c r="CC26" s="411"/>
      <c r="CD26" s="194"/>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81"/>
      <c r="B27" s="580"/>
      <c r="C27" s="556"/>
      <c r="D27" s="557"/>
      <c r="E27" s="459" t="s">
        <v>186</v>
      </c>
      <c r="F27" s="439"/>
      <c r="G27" s="439"/>
      <c r="H27" s="439"/>
      <c r="I27" s="439"/>
      <c r="J27" s="439"/>
      <c r="K27" s="440"/>
      <c r="L27" s="460">
        <v>1</v>
      </c>
      <c r="M27" s="461"/>
      <c r="N27" s="461"/>
      <c r="O27" s="461"/>
      <c r="P27" s="503"/>
      <c r="Q27" s="460">
        <v>5900</v>
      </c>
      <c r="R27" s="461"/>
      <c r="S27" s="461"/>
      <c r="T27" s="461"/>
      <c r="U27" s="461"/>
      <c r="V27" s="503"/>
      <c r="W27" s="555"/>
      <c r="X27" s="556"/>
      <c r="Y27" s="557"/>
      <c r="Z27" s="459" t="s">
        <v>187</v>
      </c>
      <c r="AA27" s="439"/>
      <c r="AB27" s="439"/>
      <c r="AC27" s="439"/>
      <c r="AD27" s="439"/>
      <c r="AE27" s="439"/>
      <c r="AF27" s="439"/>
      <c r="AG27" s="440"/>
      <c r="AH27" s="460">
        <v>28</v>
      </c>
      <c r="AI27" s="461"/>
      <c r="AJ27" s="461"/>
      <c r="AK27" s="461"/>
      <c r="AL27" s="503"/>
      <c r="AM27" s="460">
        <v>108061</v>
      </c>
      <c r="AN27" s="461"/>
      <c r="AO27" s="461"/>
      <c r="AP27" s="461"/>
      <c r="AQ27" s="461"/>
      <c r="AR27" s="503"/>
      <c r="AS27" s="460">
        <v>3859</v>
      </c>
      <c r="AT27" s="461"/>
      <c r="AU27" s="461"/>
      <c r="AV27" s="461"/>
      <c r="AW27" s="461"/>
      <c r="AX27" s="462"/>
      <c r="AY27" s="504" t="s">
        <v>188</v>
      </c>
      <c r="AZ27" s="505"/>
      <c r="BA27" s="505"/>
      <c r="BB27" s="505"/>
      <c r="BC27" s="505"/>
      <c r="BD27" s="505"/>
      <c r="BE27" s="505"/>
      <c r="BF27" s="505"/>
      <c r="BG27" s="505"/>
      <c r="BH27" s="505"/>
      <c r="BI27" s="505"/>
      <c r="BJ27" s="505"/>
      <c r="BK27" s="505"/>
      <c r="BL27" s="505"/>
      <c r="BM27" s="506"/>
      <c r="BN27" s="528" t="s">
        <v>142</v>
      </c>
      <c r="BO27" s="529"/>
      <c r="BP27" s="529"/>
      <c r="BQ27" s="529"/>
      <c r="BR27" s="529"/>
      <c r="BS27" s="529"/>
      <c r="BT27" s="529"/>
      <c r="BU27" s="530"/>
      <c r="BV27" s="528" t="s">
        <v>181</v>
      </c>
      <c r="BW27" s="529"/>
      <c r="BX27" s="529"/>
      <c r="BY27" s="529"/>
      <c r="BZ27" s="529"/>
      <c r="CA27" s="529"/>
      <c r="CB27" s="529"/>
      <c r="CC27" s="530"/>
      <c r="CD27" s="196"/>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2">
      <c r="A28" s="181"/>
      <c r="B28" s="580"/>
      <c r="C28" s="556"/>
      <c r="D28" s="557"/>
      <c r="E28" s="459" t="s">
        <v>189</v>
      </c>
      <c r="F28" s="439"/>
      <c r="G28" s="439"/>
      <c r="H28" s="439"/>
      <c r="I28" s="439"/>
      <c r="J28" s="439"/>
      <c r="K28" s="440"/>
      <c r="L28" s="460">
        <v>1</v>
      </c>
      <c r="M28" s="461"/>
      <c r="N28" s="461"/>
      <c r="O28" s="461"/>
      <c r="P28" s="503"/>
      <c r="Q28" s="460">
        <v>5500</v>
      </c>
      <c r="R28" s="461"/>
      <c r="S28" s="461"/>
      <c r="T28" s="461"/>
      <c r="U28" s="461"/>
      <c r="V28" s="503"/>
      <c r="W28" s="555"/>
      <c r="X28" s="556"/>
      <c r="Y28" s="557"/>
      <c r="Z28" s="459" t="s">
        <v>190</v>
      </c>
      <c r="AA28" s="439"/>
      <c r="AB28" s="439"/>
      <c r="AC28" s="439"/>
      <c r="AD28" s="439"/>
      <c r="AE28" s="439"/>
      <c r="AF28" s="439"/>
      <c r="AG28" s="440"/>
      <c r="AH28" s="460" t="s">
        <v>142</v>
      </c>
      <c r="AI28" s="461"/>
      <c r="AJ28" s="461"/>
      <c r="AK28" s="461"/>
      <c r="AL28" s="503"/>
      <c r="AM28" s="460" t="s">
        <v>181</v>
      </c>
      <c r="AN28" s="461"/>
      <c r="AO28" s="461"/>
      <c r="AP28" s="461"/>
      <c r="AQ28" s="461"/>
      <c r="AR28" s="503"/>
      <c r="AS28" s="460" t="s">
        <v>142</v>
      </c>
      <c r="AT28" s="461"/>
      <c r="AU28" s="461"/>
      <c r="AV28" s="461"/>
      <c r="AW28" s="461"/>
      <c r="AX28" s="462"/>
      <c r="AY28" s="563" t="s">
        <v>191</v>
      </c>
      <c r="AZ28" s="564"/>
      <c r="BA28" s="564"/>
      <c r="BB28" s="565"/>
      <c r="BC28" s="369" t="s">
        <v>50</v>
      </c>
      <c r="BD28" s="370"/>
      <c r="BE28" s="370"/>
      <c r="BF28" s="370"/>
      <c r="BG28" s="370"/>
      <c r="BH28" s="370"/>
      <c r="BI28" s="370"/>
      <c r="BJ28" s="370"/>
      <c r="BK28" s="370"/>
      <c r="BL28" s="370"/>
      <c r="BM28" s="371"/>
      <c r="BN28" s="372">
        <v>2901035</v>
      </c>
      <c r="BO28" s="373"/>
      <c r="BP28" s="373"/>
      <c r="BQ28" s="373"/>
      <c r="BR28" s="373"/>
      <c r="BS28" s="373"/>
      <c r="BT28" s="373"/>
      <c r="BU28" s="374"/>
      <c r="BV28" s="372">
        <v>2310649</v>
      </c>
      <c r="BW28" s="373"/>
      <c r="BX28" s="373"/>
      <c r="BY28" s="373"/>
      <c r="BZ28" s="373"/>
      <c r="CA28" s="373"/>
      <c r="CB28" s="373"/>
      <c r="CC28" s="374"/>
      <c r="CD28" s="194"/>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2">
      <c r="A29" s="181"/>
      <c r="B29" s="580"/>
      <c r="C29" s="556"/>
      <c r="D29" s="557"/>
      <c r="E29" s="459" t="s">
        <v>192</v>
      </c>
      <c r="F29" s="439"/>
      <c r="G29" s="439"/>
      <c r="H29" s="439"/>
      <c r="I29" s="439"/>
      <c r="J29" s="439"/>
      <c r="K29" s="440"/>
      <c r="L29" s="460">
        <v>16</v>
      </c>
      <c r="M29" s="461"/>
      <c r="N29" s="461"/>
      <c r="O29" s="461"/>
      <c r="P29" s="503"/>
      <c r="Q29" s="460">
        <v>5300</v>
      </c>
      <c r="R29" s="461"/>
      <c r="S29" s="461"/>
      <c r="T29" s="461"/>
      <c r="U29" s="461"/>
      <c r="V29" s="503"/>
      <c r="W29" s="558"/>
      <c r="X29" s="559"/>
      <c r="Y29" s="560"/>
      <c r="Z29" s="459" t="s">
        <v>193</v>
      </c>
      <c r="AA29" s="439"/>
      <c r="AB29" s="439"/>
      <c r="AC29" s="439"/>
      <c r="AD29" s="439"/>
      <c r="AE29" s="439"/>
      <c r="AF29" s="439"/>
      <c r="AG29" s="440"/>
      <c r="AH29" s="460">
        <v>412</v>
      </c>
      <c r="AI29" s="461"/>
      <c r="AJ29" s="461"/>
      <c r="AK29" s="461"/>
      <c r="AL29" s="503"/>
      <c r="AM29" s="460">
        <v>1310365</v>
      </c>
      <c r="AN29" s="461"/>
      <c r="AO29" s="461"/>
      <c r="AP29" s="461"/>
      <c r="AQ29" s="461"/>
      <c r="AR29" s="503"/>
      <c r="AS29" s="460">
        <v>3180</v>
      </c>
      <c r="AT29" s="461"/>
      <c r="AU29" s="461"/>
      <c r="AV29" s="461"/>
      <c r="AW29" s="461"/>
      <c r="AX29" s="462"/>
      <c r="AY29" s="566"/>
      <c r="AZ29" s="567"/>
      <c r="BA29" s="567"/>
      <c r="BB29" s="568"/>
      <c r="BC29" s="443" t="s">
        <v>194</v>
      </c>
      <c r="BD29" s="444"/>
      <c r="BE29" s="444"/>
      <c r="BF29" s="444"/>
      <c r="BG29" s="444"/>
      <c r="BH29" s="444"/>
      <c r="BI29" s="444"/>
      <c r="BJ29" s="444"/>
      <c r="BK29" s="444"/>
      <c r="BL29" s="444"/>
      <c r="BM29" s="445"/>
      <c r="BN29" s="409">
        <v>524340</v>
      </c>
      <c r="BO29" s="410"/>
      <c r="BP29" s="410"/>
      <c r="BQ29" s="410"/>
      <c r="BR29" s="410"/>
      <c r="BS29" s="410"/>
      <c r="BT29" s="410"/>
      <c r="BU29" s="411"/>
      <c r="BV29" s="409">
        <v>524256</v>
      </c>
      <c r="BW29" s="410"/>
      <c r="BX29" s="410"/>
      <c r="BY29" s="410"/>
      <c r="BZ29" s="410"/>
      <c r="CA29" s="410"/>
      <c r="CB29" s="410"/>
      <c r="CC29" s="411"/>
      <c r="CD29" s="196"/>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81"/>
      <c r="B30" s="581"/>
      <c r="C30" s="582"/>
      <c r="D30" s="583"/>
      <c r="E30" s="463"/>
      <c r="F30" s="464"/>
      <c r="G30" s="464"/>
      <c r="H30" s="464"/>
      <c r="I30" s="464"/>
      <c r="J30" s="464"/>
      <c r="K30" s="465"/>
      <c r="L30" s="573"/>
      <c r="M30" s="574"/>
      <c r="N30" s="574"/>
      <c r="O30" s="574"/>
      <c r="P30" s="575"/>
      <c r="Q30" s="573"/>
      <c r="R30" s="574"/>
      <c r="S30" s="574"/>
      <c r="T30" s="574"/>
      <c r="U30" s="574"/>
      <c r="V30" s="575"/>
      <c r="W30" s="576" t="s">
        <v>195</v>
      </c>
      <c r="X30" s="577"/>
      <c r="Y30" s="577"/>
      <c r="Z30" s="577"/>
      <c r="AA30" s="577"/>
      <c r="AB30" s="577"/>
      <c r="AC30" s="577"/>
      <c r="AD30" s="577"/>
      <c r="AE30" s="577"/>
      <c r="AF30" s="577"/>
      <c r="AG30" s="578"/>
      <c r="AH30" s="536">
        <v>99.8</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52</v>
      </c>
      <c r="BD30" s="526"/>
      <c r="BE30" s="526"/>
      <c r="BF30" s="526"/>
      <c r="BG30" s="526"/>
      <c r="BH30" s="526"/>
      <c r="BI30" s="526"/>
      <c r="BJ30" s="526"/>
      <c r="BK30" s="526"/>
      <c r="BL30" s="526"/>
      <c r="BM30" s="527"/>
      <c r="BN30" s="528">
        <v>2239751</v>
      </c>
      <c r="BO30" s="529"/>
      <c r="BP30" s="529"/>
      <c r="BQ30" s="529"/>
      <c r="BR30" s="529"/>
      <c r="BS30" s="529"/>
      <c r="BT30" s="529"/>
      <c r="BU30" s="530"/>
      <c r="BV30" s="528">
        <v>1373509</v>
      </c>
      <c r="BW30" s="529"/>
      <c r="BX30" s="529"/>
      <c r="BY30" s="529"/>
      <c r="BZ30" s="529"/>
      <c r="CA30" s="529"/>
      <c r="CB30" s="529"/>
      <c r="CC30" s="53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2" t="s">
        <v>196</v>
      </c>
      <c r="D32" s="572"/>
      <c r="E32" s="572"/>
      <c r="F32" s="572"/>
      <c r="G32" s="572"/>
      <c r="H32" s="572"/>
      <c r="I32" s="572"/>
      <c r="J32" s="572"/>
      <c r="K32" s="572"/>
      <c r="L32" s="572"/>
      <c r="M32" s="572"/>
      <c r="N32" s="572"/>
      <c r="O32" s="572"/>
      <c r="P32" s="572"/>
      <c r="Q32" s="572"/>
      <c r="R32" s="572"/>
      <c r="S32" s="572"/>
      <c r="U32" s="413" t="s">
        <v>197</v>
      </c>
      <c r="V32" s="413"/>
      <c r="W32" s="413"/>
      <c r="X32" s="413"/>
      <c r="Y32" s="413"/>
      <c r="Z32" s="413"/>
      <c r="AA32" s="413"/>
      <c r="AB32" s="413"/>
      <c r="AC32" s="413"/>
      <c r="AD32" s="413"/>
      <c r="AE32" s="413"/>
      <c r="AF32" s="413"/>
      <c r="AG32" s="413"/>
      <c r="AH32" s="413"/>
      <c r="AI32" s="413"/>
      <c r="AJ32" s="413"/>
      <c r="AK32" s="413"/>
      <c r="AM32" s="413" t="s">
        <v>198</v>
      </c>
      <c r="AN32" s="413"/>
      <c r="AO32" s="413"/>
      <c r="AP32" s="413"/>
      <c r="AQ32" s="413"/>
      <c r="AR32" s="413"/>
      <c r="AS32" s="413"/>
      <c r="AT32" s="413"/>
      <c r="AU32" s="413"/>
      <c r="AV32" s="413"/>
      <c r="AW32" s="413"/>
      <c r="AX32" s="413"/>
      <c r="AY32" s="413"/>
      <c r="AZ32" s="413"/>
      <c r="BA32" s="413"/>
      <c r="BB32" s="413"/>
      <c r="BC32" s="413"/>
      <c r="BE32" s="413" t="s">
        <v>199</v>
      </c>
      <c r="BF32" s="413"/>
      <c r="BG32" s="413"/>
      <c r="BH32" s="413"/>
      <c r="BI32" s="413"/>
      <c r="BJ32" s="413"/>
      <c r="BK32" s="413"/>
      <c r="BL32" s="413"/>
      <c r="BM32" s="413"/>
      <c r="BN32" s="413"/>
      <c r="BO32" s="413"/>
      <c r="BP32" s="413"/>
      <c r="BQ32" s="413"/>
      <c r="BR32" s="413"/>
      <c r="BS32" s="413"/>
      <c r="BT32" s="413"/>
      <c r="BU32" s="413"/>
      <c r="BW32" s="413" t="s">
        <v>200</v>
      </c>
      <c r="BX32" s="413"/>
      <c r="BY32" s="413"/>
      <c r="BZ32" s="413"/>
      <c r="CA32" s="413"/>
      <c r="CB32" s="413"/>
      <c r="CC32" s="413"/>
      <c r="CD32" s="413"/>
      <c r="CE32" s="413"/>
      <c r="CF32" s="413"/>
      <c r="CG32" s="413"/>
      <c r="CH32" s="413"/>
      <c r="CI32" s="413"/>
      <c r="CJ32" s="413"/>
      <c r="CK32" s="413"/>
      <c r="CL32" s="413"/>
      <c r="CM32" s="413"/>
      <c r="CO32" s="413" t="s">
        <v>201</v>
      </c>
      <c r="CP32" s="413"/>
      <c r="CQ32" s="413"/>
      <c r="CR32" s="413"/>
      <c r="CS32" s="413"/>
      <c r="CT32" s="413"/>
      <c r="CU32" s="413"/>
      <c r="CV32" s="413"/>
      <c r="CW32" s="413"/>
      <c r="CX32" s="413"/>
      <c r="CY32" s="413"/>
      <c r="CZ32" s="413"/>
      <c r="DA32" s="413"/>
      <c r="DB32" s="413"/>
      <c r="DC32" s="413"/>
      <c r="DD32" s="413"/>
      <c r="DE32" s="413"/>
      <c r="DI32" s="204"/>
    </row>
    <row r="33" spans="1:113" ht="13.5" customHeight="1" x14ac:dyDescent="0.2">
      <c r="A33" s="181"/>
      <c r="B33" s="205"/>
      <c r="C33" s="433" t="s">
        <v>202</v>
      </c>
      <c r="D33" s="433"/>
      <c r="E33" s="398" t="s">
        <v>203</v>
      </c>
      <c r="F33" s="398"/>
      <c r="G33" s="398"/>
      <c r="H33" s="398"/>
      <c r="I33" s="398"/>
      <c r="J33" s="398"/>
      <c r="K33" s="398"/>
      <c r="L33" s="398"/>
      <c r="M33" s="398"/>
      <c r="N33" s="398"/>
      <c r="O33" s="398"/>
      <c r="P33" s="398"/>
      <c r="Q33" s="398"/>
      <c r="R33" s="398"/>
      <c r="S33" s="398"/>
      <c r="T33" s="206"/>
      <c r="U33" s="433" t="s">
        <v>204</v>
      </c>
      <c r="V33" s="433"/>
      <c r="W33" s="398" t="s">
        <v>205</v>
      </c>
      <c r="X33" s="398"/>
      <c r="Y33" s="398"/>
      <c r="Z33" s="398"/>
      <c r="AA33" s="398"/>
      <c r="AB33" s="398"/>
      <c r="AC33" s="398"/>
      <c r="AD33" s="398"/>
      <c r="AE33" s="398"/>
      <c r="AF33" s="398"/>
      <c r="AG33" s="398"/>
      <c r="AH33" s="398"/>
      <c r="AI33" s="398"/>
      <c r="AJ33" s="398"/>
      <c r="AK33" s="398"/>
      <c r="AL33" s="206"/>
      <c r="AM33" s="433" t="s">
        <v>206</v>
      </c>
      <c r="AN33" s="433"/>
      <c r="AO33" s="398" t="s">
        <v>205</v>
      </c>
      <c r="AP33" s="398"/>
      <c r="AQ33" s="398"/>
      <c r="AR33" s="398"/>
      <c r="AS33" s="398"/>
      <c r="AT33" s="398"/>
      <c r="AU33" s="398"/>
      <c r="AV33" s="398"/>
      <c r="AW33" s="398"/>
      <c r="AX33" s="398"/>
      <c r="AY33" s="398"/>
      <c r="AZ33" s="398"/>
      <c r="BA33" s="398"/>
      <c r="BB33" s="398"/>
      <c r="BC33" s="398"/>
      <c r="BD33" s="207"/>
      <c r="BE33" s="398" t="s">
        <v>207</v>
      </c>
      <c r="BF33" s="398"/>
      <c r="BG33" s="398" t="s">
        <v>208</v>
      </c>
      <c r="BH33" s="398"/>
      <c r="BI33" s="398"/>
      <c r="BJ33" s="398"/>
      <c r="BK33" s="398"/>
      <c r="BL33" s="398"/>
      <c r="BM33" s="398"/>
      <c r="BN33" s="398"/>
      <c r="BO33" s="398"/>
      <c r="BP33" s="398"/>
      <c r="BQ33" s="398"/>
      <c r="BR33" s="398"/>
      <c r="BS33" s="398"/>
      <c r="BT33" s="398"/>
      <c r="BU33" s="398"/>
      <c r="BV33" s="207"/>
      <c r="BW33" s="433" t="s">
        <v>207</v>
      </c>
      <c r="BX33" s="433"/>
      <c r="BY33" s="398" t="s">
        <v>209</v>
      </c>
      <c r="BZ33" s="398"/>
      <c r="CA33" s="398"/>
      <c r="CB33" s="398"/>
      <c r="CC33" s="398"/>
      <c r="CD33" s="398"/>
      <c r="CE33" s="398"/>
      <c r="CF33" s="398"/>
      <c r="CG33" s="398"/>
      <c r="CH33" s="398"/>
      <c r="CI33" s="398"/>
      <c r="CJ33" s="398"/>
      <c r="CK33" s="398"/>
      <c r="CL33" s="398"/>
      <c r="CM33" s="398"/>
      <c r="CN33" s="206"/>
      <c r="CO33" s="433" t="s">
        <v>210</v>
      </c>
      <c r="CP33" s="433"/>
      <c r="CQ33" s="398" t="s">
        <v>211</v>
      </c>
      <c r="CR33" s="398"/>
      <c r="CS33" s="398"/>
      <c r="CT33" s="398"/>
      <c r="CU33" s="398"/>
      <c r="CV33" s="398"/>
      <c r="CW33" s="398"/>
      <c r="CX33" s="398"/>
      <c r="CY33" s="398"/>
      <c r="CZ33" s="398"/>
      <c r="DA33" s="398"/>
      <c r="DB33" s="398"/>
      <c r="DC33" s="398"/>
      <c r="DD33" s="398"/>
      <c r="DE33" s="398"/>
      <c r="DF33" s="206"/>
      <c r="DG33" s="598" t="s">
        <v>212</v>
      </c>
      <c r="DH33" s="598"/>
      <c r="DI33" s="208"/>
    </row>
    <row r="34" spans="1:113" ht="32.25" customHeight="1" x14ac:dyDescent="0.2">
      <c r="A34" s="181"/>
      <c r="B34" s="205"/>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81"/>
      <c r="U34" s="599">
        <f>IF(W34="","",MAX(C34:D43)+1)</f>
        <v>2</v>
      </c>
      <c r="V34" s="599"/>
      <c r="W34" s="600" t="str">
        <f>IF('各会計、関係団体の財政状況及び健全化判断比率'!B28="","",'各会計、関係団体の財政状況及び健全化判断比率'!B28)</f>
        <v>国民健康保険事業特別会計（事業勘定）</v>
      </c>
      <c r="X34" s="600"/>
      <c r="Y34" s="600"/>
      <c r="Z34" s="600"/>
      <c r="AA34" s="600"/>
      <c r="AB34" s="600"/>
      <c r="AC34" s="600"/>
      <c r="AD34" s="600"/>
      <c r="AE34" s="600"/>
      <c r="AF34" s="600"/>
      <c r="AG34" s="600"/>
      <c r="AH34" s="600"/>
      <c r="AI34" s="600"/>
      <c r="AJ34" s="600"/>
      <c r="AK34" s="600"/>
      <c r="AL34" s="181"/>
      <c r="AM34" s="599">
        <f>IF(AO34="","",MAX(C34:D43,U34:V43)+1)</f>
        <v>6</v>
      </c>
      <c r="AN34" s="599"/>
      <c r="AO34" s="600" t="str">
        <f>IF('各会計、関係団体の財政状況及び健全化判断比率'!B32="","",'各会計、関係団体の財政状況及び健全化判断比率'!B32)</f>
        <v>水道事業会計</v>
      </c>
      <c r="AP34" s="600"/>
      <c r="AQ34" s="600"/>
      <c r="AR34" s="600"/>
      <c r="AS34" s="600"/>
      <c r="AT34" s="600"/>
      <c r="AU34" s="600"/>
      <c r="AV34" s="600"/>
      <c r="AW34" s="600"/>
      <c r="AX34" s="600"/>
      <c r="AY34" s="600"/>
      <c r="AZ34" s="600"/>
      <c r="BA34" s="600"/>
      <c r="BB34" s="600"/>
      <c r="BC34" s="600"/>
      <c r="BD34" s="181"/>
      <c r="BE34" s="599" t="str">
        <f>IF(BG34="","",MAX(C34:D43,U34:V43,AM34:AN43)+1)</f>
        <v/>
      </c>
      <c r="BF34" s="599"/>
      <c r="BG34" s="600"/>
      <c r="BH34" s="600"/>
      <c r="BI34" s="600"/>
      <c r="BJ34" s="600"/>
      <c r="BK34" s="600"/>
      <c r="BL34" s="600"/>
      <c r="BM34" s="600"/>
      <c r="BN34" s="600"/>
      <c r="BO34" s="600"/>
      <c r="BP34" s="600"/>
      <c r="BQ34" s="600"/>
      <c r="BR34" s="600"/>
      <c r="BS34" s="600"/>
      <c r="BT34" s="600"/>
      <c r="BU34" s="600"/>
      <c r="BV34" s="181"/>
      <c r="BW34" s="599">
        <f>IF(BY34="","",MAX(C34:D43,U34:V43,AM34:AN43,BE34:BF43)+1)</f>
        <v>9</v>
      </c>
      <c r="BX34" s="599"/>
      <c r="BY34" s="600" t="str">
        <f>IF('各会計、関係団体の財政状況及び健全化判断比率'!B68="","",'各会計、関係団体の財政状況及び健全化判断比率'!B68)</f>
        <v>柏原羽曳野藤井寺消防組合（一般会計）</v>
      </c>
      <c r="BZ34" s="600"/>
      <c r="CA34" s="600"/>
      <c r="CB34" s="600"/>
      <c r="CC34" s="600"/>
      <c r="CD34" s="600"/>
      <c r="CE34" s="600"/>
      <c r="CF34" s="600"/>
      <c r="CG34" s="600"/>
      <c r="CH34" s="600"/>
      <c r="CI34" s="600"/>
      <c r="CJ34" s="600"/>
      <c r="CK34" s="600"/>
      <c r="CL34" s="600"/>
      <c r="CM34" s="600"/>
      <c r="CN34" s="181"/>
      <c r="CO34" s="599">
        <f>IF(CQ34="","",MAX(C34:D43,U34:V43,AM34:AN43,BE34:BF43,BW34:BX43)+1)</f>
        <v>18</v>
      </c>
      <c r="CP34" s="599"/>
      <c r="CQ34" s="600" t="str">
        <f>IF('各会計、関係団体の財政状況及び健全化判断比率'!BS7="","",'各会計、関係団体の財政状況及び健全化判断比率'!BS7)</f>
        <v>柏原市土地開発公社</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8"/>
    </row>
    <row r="35" spans="1:113" ht="32.25" customHeight="1" x14ac:dyDescent="0.2">
      <c r="A35" s="181"/>
      <c r="B35" s="205"/>
      <c r="C35" s="599" t="str">
        <f>IF(E35="","",C34+1)</f>
        <v/>
      </c>
      <c r="D35" s="599"/>
      <c r="E35" s="600" t="str">
        <f>IF('各会計、関係団体の財政状況及び健全化判断比率'!B8="","",'各会計、関係団体の財政状況及び健全化判断比率'!B8)</f>
        <v/>
      </c>
      <c r="F35" s="600"/>
      <c r="G35" s="600"/>
      <c r="H35" s="600"/>
      <c r="I35" s="600"/>
      <c r="J35" s="600"/>
      <c r="K35" s="600"/>
      <c r="L35" s="600"/>
      <c r="M35" s="600"/>
      <c r="N35" s="600"/>
      <c r="O35" s="600"/>
      <c r="P35" s="600"/>
      <c r="Q35" s="600"/>
      <c r="R35" s="600"/>
      <c r="S35" s="600"/>
      <c r="T35" s="181"/>
      <c r="U35" s="599">
        <f>IF(W35="","",U34+1)</f>
        <v>3</v>
      </c>
      <c r="V35" s="599"/>
      <c r="W35" s="600" t="str">
        <f>IF('各会計、関係団体の財政状況及び健全化判断比率'!B29="","",'各会計、関係団体の財政状況及び健全化判断比率'!B29)</f>
        <v>国民健康保険事業特別会計（施設勘定堅上診療所）</v>
      </c>
      <c r="X35" s="600"/>
      <c r="Y35" s="600"/>
      <c r="Z35" s="600"/>
      <c r="AA35" s="600"/>
      <c r="AB35" s="600"/>
      <c r="AC35" s="600"/>
      <c r="AD35" s="600"/>
      <c r="AE35" s="600"/>
      <c r="AF35" s="600"/>
      <c r="AG35" s="600"/>
      <c r="AH35" s="600"/>
      <c r="AI35" s="600"/>
      <c r="AJ35" s="600"/>
      <c r="AK35" s="600"/>
      <c r="AL35" s="181"/>
      <c r="AM35" s="599">
        <f t="shared" ref="AM35:AM43" si="0">IF(AO35="","",AM34+1)</f>
        <v>7</v>
      </c>
      <c r="AN35" s="599"/>
      <c r="AO35" s="600" t="str">
        <f>IF('各会計、関係団体の財政状況及び健全化判断比率'!B33="","",'各会計、関係団体の財政状況及び健全化判断比率'!B33)</f>
        <v>市立柏原病院事業会計</v>
      </c>
      <c r="AP35" s="600"/>
      <c r="AQ35" s="600"/>
      <c r="AR35" s="600"/>
      <c r="AS35" s="600"/>
      <c r="AT35" s="600"/>
      <c r="AU35" s="600"/>
      <c r="AV35" s="600"/>
      <c r="AW35" s="600"/>
      <c r="AX35" s="600"/>
      <c r="AY35" s="600"/>
      <c r="AZ35" s="600"/>
      <c r="BA35" s="600"/>
      <c r="BB35" s="600"/>
      <c r="BC35" s="600"/>
      <c r="BD35" s="181"/>
      <c r="BE35" s="599" t="str">
        <f t="shared" ref="BE35:BE43" si="1">IF(BG35="","",BE34+1)</f>
        <v/>
      </c>
      <c r="BF35" s="599"/>
      <c r="BG35" s="600"/>
      <c r="BH35" s="600"/>
      <c r="BI35" s="600"/>
      <c r="BJ35" s="600"/>
      <c r="BK35" s="600"/>
      <c r="BL35" s="600"/>
      <c r="BM35" s="600"/>
      <c r="BN35" s="600"/>
      <c r="BO35" s="600"/>
      <c r="BP35" s="600"/>
      <c r="BQ35" s="600"/>
      <c r="BR35" s="600"/>
      <c r="BS35" s="600"/>
      <c r="BT35" s="600"/>
      <c r="BU35" s="600"/>
      <c r="BV35" s="181"/>
      <c r="BW35" s="599">
        <f t="shared" ref="BW35:BW43" si="2">IF(BY35="","",BW34+1)</f>
        <v>10</v>
      </c>
      <c r="BX35" s="599"/>
      <c r="BY35" s="600" t="str">
        <f>IF('各会計、関係団体の財政状況及び健全化判断比率'!B69="","",'各会計、関係団体の財政状況及び健全化判断比率'!B69)</f>
        <v>柏羽藤環境事業組合（一般会計）</v>
      </c>
      <c r="BZ35" s="600"/>
      <c r="CA35" s="600"/>
      <c r="CB35" s="600"/>
      <c r="CC35" s="600"/>
      <c r="CD35" s="600"/>
      <c r="CE35" s="600"/>
      <c r="CF35" s="600"/>
      <c r="CG35" s="600"/>
      <c r="CH35" s="600"/>
      <c r="CI35" s="600"/>
      <c r="CJ35" s="600"/>
      <c r="CK35" s="600"/>
      <c r="CL35" s="600"/>
      <c r="CM35" s="600"/>
      <c r="CN35" s="181"/>
      <c r="CO35" s="599" t="str">
        <f t="shared" ref="CO35:CO43" si="3">IF(CQ35="","",CO34+1)</f>
        <v/>
      </c>
      <c r="CP35" s="599"/>
      <c r="CQ35" s="600" t="str">
        <f>IF('各会計、関係団体の財政状況及び健全化判断比率'!BS8="","",'各会計、関係団体の財政状況及び健全化判断比率'!BS8)</f>
        <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8"/>
    </row>
    <row r="36" spans="1:113" ht="32.25" customHeight="1" x14ac:dyDescent="0.2">
      <c r="A36" s="181"/>
      <c r="B36" s="205"/>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81"/>
      <c r="U36" s="599">
        <f t="shared" ref="U36:U43" si="4">IF(W36="","",U35+1)</f>
        <v>4</v>
      </c>
      <c r="V36" s="599"/>
      <c r="W36" s="600" t="str">
        <f>IF('各会計、関係団体の財政状況及び健全化判断比率'!B30="","",'各会計、関係団体の財政状況及び健全化判断比率'!B30)</f>
        <v>介護保険事業特別会計</v>
      </c>
      <c r="X36" s="600"/>
      <c r="Y36" s="600"/>
      <c r="Z36" s="600"/>
      <c r="AA36" s="600"/>
      <c r="AB36" s="600"/>
      <c r="AC36" s="600"/>
      <c r="AD36" s="600"/>
      <c r="AE36" s="600"/>
      <c r="AF36" s="600"/>
      <c r="AG36" s="600"/>
      <c r="AH36" s="600"/>
      <c r="AI36" s="600"/>
      <c r="AJ36" s="600"/>
      <c r="AK36" s="600"/>
      <c r="AL36" s="181"/>
      <c r="AM36" s="599">
        <f t="shared" si="0"/>
        <v>8</v>
      </c>
      <c r="AN36" s="599"/>
      <c r="AO36" s="600" t="str">
        <f>IF('各会計、関係団体の財政状況及び健全化判断比率'!B34="","",'各会計、関係団体の財政状況及び健全化判断比率'!B34)</f>
        <v>下水道事業会計</v>
      </c>
      <c r="AP36" s="600"/>
      <c r="AQ36" s="600"/>
      <c r="AR36" s="600"/>
      <c r="AS36" s="600"/>
      <c r="AT36" s="600"/>
      <c r="AU36" s="600"/>
      <c r="AV36" s="600"/>
      <c r="AW36" s="600"/>
      <c r="AX36" s="600"/>
      <c r="AY36" s="600"/>
      <c r="AZ36" s="600"/>
      <c r="BA36" s="600"/>
      <c r="BB36" s="600"/>
      <c r="BC36" s="600"/>
      <c r="BD36" s="181"/>
      <c r="BE36" s="599" t="str">
        <f t="shared" si="1"/>
        <v/>
      </c>
      <c r="BF36" s="599"/>
      <c r="BG36" s="600"/>
      <c r="BH36" s="600"/>
      <c r="BI36" s="600"/>
      <c r="BJ36" s="600"/>
      <c r="BK36" s="600"/>
      <c r="BL36" s="600"/>
      <c r="BM36" s="600"/>
      <c r="BN36" s="600"/>
      <c r="BO36" s="600"/>
      <c r="BP36" s="600"/>
      <c r="BQ36" s="600"/>
      <c r="BR36" s="600"/>
      <c r="BS36" s="600"/>
      <c r="BT36" s="600"/>
      <c r="BU36" s="600"/>
      <c r="BV36" s="181"/>
      <c r="BW36" s="599">
        <f t="shared" si="2"/>
        <v>11</v>
      </c>
      <c r="BX36" s="599"/>
      <c r="BY36" s="600" t="str">
        <f>IF('各会計、関係団体の財政状況及び健全化判断比率'!B70="","",'各会計、関係団体の財政状況及び健全化判断比率'!B70)</f>
        <v>藤井寺市柏原市学校給食組合（一般会計）</v>
      </c>
      <c r="BZ36" s="600"/>
      <c r="CA36" s="600"/>
      <c r="CB36" s="600"/>
      <c r="CC36" s="600"/>
      <c r="CD36" s="600"/>
      <c r="CE36" s="600"/>
      <c r="CF36" s="600"/>
      <c r="CG36" s="600"/>
      <c r="CH36" s="600"/>
      <c r="CI36" s="600"/>
      <c r="CJ36" s="600"/>
      <c r="CK36" s="600"/>
      <c r="CL36" s="600"/>
      <c r="CM36" s="600"/>
      <c r="CN36" s="181"/>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8"/>
    </row>
    <row r="37" spans="1:113" ht="32.25" customHeight="1" x14ac:dyDescent="0.2">
      <c r="A37" s="181"/>
      <c r="B37" s="205"/>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81"/>
      <c r="U37" s="599">
        <f t="shared" si="4"/>
        <v>5</v>
      </c>
      <c r="V37" s="599"/>
      <c r="W37" s="600" t="str">
        <f>IF('各会計、関係団体の財政状況及び健全化判断比率'!B31="","",'各会計、関係団体の財政状況及び健全化判断比率'!B31)</f>
        <v>後期高齢者医療事業特別会計</v>
      </c>
      <c r="X37" s="600"/>
      <c r="Y37" s="600"/>
      <c r="Z37" s="600"/>
      <c r="AA37" s="600"/>
      <c r="AB37" s="600"/>
      <c r="AC37" s="600"/>
      <c r="AD37" s="600"/>
      <c r="AE37" s="600"/>
      <c r="AF37" s="600"/>
      <c r="AG37" s="600"/>
      <c r="AH37" s="600"/>
      <c r="AI37" s="600"/>
      <c r="AJ37" s="600"/>
      <c r="AK37" s="600"/>
      <c r="AL37" s="181"/>
      <c r="AM37" s="599" t="str">
        <f t="shared" si="0"/>
        <v/>
      </c>
      <c r="AN37" s="599"/>
      <c r="AO37" s="600"/>
      <c r="AP37" s="600"/>
      <c r="AQ37" s="600"/>
      <c r="AR37" s="600"/>
      <c r="AS37" s="600"/>
      <c r="AT37" s="600"/>
      <c r="AU37" s="600"/>
      <c r="AV37" s="600"/>
      <c r="AW37" s="600"/>
      <c r="AX37" s="600"/>
      <c r="AY37" s="600"/>
      <c r="AZ37" s="600"/>
      <c r="BA37" s="600"/>
      <c r="BB37" s="600"/>
      <c r="BC37" s="600"/>
      <c r="BD37" s="181"/>
      <c r="BE37" s="599" t="str">
        <f t="shared" si="1"/>
        <v/>
      </c>
      <c r="BF37" s="599"/>
      <c r="BG37" s="600"/>
      <c r="BH37" s="600"/>
      <c r="BI37" s="600"/>
      <c r="BJ37" s="600"/>
      <c r="BK37" s="600"/>
      <c r="BL37" s="600"/>
      <c r="BM37" s="600"/>
      <c r="BN37" s="600"/>
      <c r="BO37" s="600"/>
      <c r="BP37" s="600"/>
      <c r="BQ37" s="600"/>
      <c r="BR37" s="600"/>
      <c r="BS37" s="600"/>
      <c r="BT37" s="600"/>
      <c r="BU37" s="600"/>
      <c r="BV37" s="181"/>
      <c r="BW37" s="599">
        <f t="shared" si="2"/>
        <v>12</v>
      </c>
      <c r="BX37" s="599"/>
      <c r="BY37" s="600" t="str">
        <f>IF('各会計、関係団体の財政状況及び健全化判断比率'!B71="","",'各会計、関係団体の財政状況及び健全化判断比率'!B71)</f>
        <v>大和川右岸水防事務組合（一般会計）</v>
      </c>
      <c r="BZ37" s="600"/>
      <c r="CA37" s="600"/>
      <c r="CB37" s="600"/>
      <c r="CC37" s="600"/>
      <c r="CD37" s="600"/>
      <c r="CE37" s="600"/>
      <c r="CF37" s="600"/>
      <c r="CG37" s="600"/>
      <c r="CH37" s="600"/>
      <c r="CI37" s="600"/>
      <c r="CJ37" s="600"/>
      <c r="CK37" s="600"/>
      <c r="CL37" s="600"/>
      <c r="CM37" s="600"/>
      <c r="CN37" s="181"/>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8"/>
    </row>
    <row r="38" spans="1:113" ht="32.25" customHeight="1" x14ac:dyDescent="0.2">
      <c r="A38" s="181"/>
      <c r="B38" s="205"/>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81"/>
      <c r="U38" s="599" t="str">
        <f t="shared" si="4"/>
        <v/>
      </c>
      <c r="V38" s="599"/>
      <c r="W38" s="600"/>
      <c r="X38" s="600"/>
      <c r="Y38" s="600"/>
      <c r="Z38" s="600"/>
      <c r="AA38" s="600"/>
      <c r="AB38" s="600"/>
      <c r="AC38" s="600"/>
      <c r="AD38" s="600"/>
      <c r="AE38" s="600"/>
      <c r="AF38" s="600"/>
      <c r="AG38" s="600"/>
      <c r="AH38" s="600"/>
      <c r="AI38" s="600"/>
      <c r="AJ38" s="600"/>
      <c r="AK38" s="600"/>
      <c r="AL38" s="181"/>
      <c r="AM38" s="599" t="str">
        <f t="shared" si="0"/>
        <v/>
      </c>
      <c r="AN38" s="599"/>
      <c r="AO38" s="600"/>
      <c r="AP38" s="600"/>
      <c r="AQ38" s="600"/>
      <c r="AR38" s="600"/>
      <c r="AS38" s="600"/>
      <c r="AT38" s="600"/>
      <c r="AU38" s="600"/>
      <c r="AV38" s="600"/>
      <c r="AW38" s="600"/>
      <c r="AX38" s="600"/>
      <c r="AY38" s="600"/>
      <c r="AZ38" s="600"/>
      <c r="BA38" s="600"/>
      <c r="BB38" s="600"/>
      <c r="BC38" s="600"/>
      <c r="BD38" s="181"/>
      <c r="BE38" s="599" t="str">
        <f t="shared" si="1"/>
        <v/>
      </c>
      <c r="BF38" s="599"/>
      <c r="BG38" s="600"/>
      <c r="BH38" s="600"/>
      <c r="BI38" s="600"/>
      <c r="BJ38" s="600"/>
      <c r="BK38" s="600"/>
      <c r="BL38" s="600"/>
      <c r="BM38" s="600"/>
      <c r="BN38" s="600"/>
      <c r="BO38" s="600"/>
      <c r="BP38" s="600"/>
      <c r="BQ38" s="600"/>
      <c r="BR38" s="600"/>
      <c r="BS38" s="600"/>
      <c r="BT38" s="600"/>
      <c r="BU38" s="600"/>
      <c r="BV38" s="181"/>
      <c r="BW38" s="599">
        <f t="shared" si="2"/>
        <v>13</v>
      </c>
      <c r="BX38" s="599"/>
      <c r="BY38" s="600" t="str">
        <f>IF('各会計、関係団体の財政状況及び健全化判断比率'!B72="","",'各会計、関係団体の財政状況及び健全化判断比率'!B72)</f>
        <v>八尾市柏原市火葬場組合（一般会計）</v>
      </c>
      <c r="BZ38" s="600"/>
      <c r="CA38" s="600"/>
      <c r="CB38" s="600"/>
      <c r="CC38" s="600"/>
      <c r="CD38" s="600"/>
      <c r="CE38" s="600"/>
      <c r="CF38" s="600"/>
      <c r="CG38" s="600"/>
      <c r="CH38" s="600"/>
      <c r="CI38" s="600"/>
      <c r="CJ38" s="600"/>
      <c r="CK38" s="600"/>
      <c r="CL38" s="600"/>
      <c r="CM38" s="600"/>
      <c r="CN38" s="181"/>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8"/>
    </row>
    <row r="39" spans="1:113" ht="32.25" customHeight="1" x14ac:dyDescent="0.2">
      <c r="A39" s="181"/>
      <c r="B39" s="205"/>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81"/>
      <c r="U39" s="599" t="str">
        <f t="shared" si="4"/>
        <v/>
      </c>
      <c r="V39" s="599"/>
      <c r="W39" s="600"/>
      <c r="X39" s="600"/>
      <c r="Y39" s="600"/>
      <c r="Z39" s="600"/>
      <c r="AA39" s="600"/>
      <c r="AB39" s="600"/>
      <c r="AC39" s="600"/>
      <c r="AD39" s="600"/>
      <c r="AE39" s="600"/>
      <c r="AF39" s="600"/>
      <c r="AG39" s="600"/>
      <c r="AH39" s="600"/>
      <c r="AI39" s="600"/>
      <c r="AJ39" s="600"/>
      <c r="AK39" s="600"/>
      <c r="AL39" s="181"/>
      <c r="AM39" s="599" t="str">
        <f t="shared" si="0"/>
        <v/>
      </c>
      <c r="AN39" s="599"/>
      <c r="AO39" s="600"/>
      <c r="AP39" s="600"/>
      <c r="AQ39" s="600"/>
      <c r="AR39" s="600"/>
      <c r="AS39" s="600"/>
      <c r="AT39" s="600"/>
      <c r="AU39" s="600"/>
      <c r="AV39" s="600"/>
      <c r="AW39" s="600"/>
      <c r="AX39" s="600"/>
      <c r="AY39" s="600"/>
      <c r="AZ39" s="600"/>
      <c r="BA39" s="600"/>
      <c r="BB39" s="600"/>
      <c r="BC39" s="600"/>
      <c r="BD39" s="181"/>
      <c r="BE39" s="599" t="str">
        <f t="shared" si="1"/>
        <v/>
      </c>
      <c r="BF39" s="599"/>
      <c r="BG39" s="600"/>
      <c r="BH39" s="600"/>
      <c r="BI39" s="600"/>
      <c r="BJ39" s="600"/>
      <c r="BK39" s="600"/>
      <c r="BL39" s="600"/>
      <c r="BM39" s="600"/>
      <c r="BN39" s="600"/>
      <c r="BO39" s="600"/>
      <c r="BP39" s="600"/>
      <c r="BQ39" s="600"/>
      <c r="BR39" s="600"/>
      <c r="BS39" s="600"/>
      <c r="BT39" s="600"/>
      <c r="BU39" s="600"/>
      <c r="BV39" s="181"/>
      <c r="BW39" s="599">
        <f t="shared" si="2"/>
        <v>14</v>
      </c>
      <c r="BX39" s="599"/>
      <c r="BY39" s="600" t="str">
        <f>IF('各会計、関係団体の財政状況及び健全化判断比率'!B73="","",'各会計、関係団体の財政状況及び健全化判断比率'!B73)</f>
        <v>大阪府後期高齢者医療広域連合（一般会計）</v>
      </c>
      <c r="BZ39" s="600"/>
      <c r="CA39" s="600"/>
      <c r="CB39" s="600"/>
      <c r="CC39" s="600"/>
      <c r="CD39" s="600"/>
      <c r="CE39" s="600"/>
      <c r="CF39" s="600"/>
      <c r="CG39" s="600"/>
      <c r="CH39" s="600"/>
      <c r="CI39" s="600"/>
      <c r="CJ39" s="600"/>
      <c r="CK39" s="600"/>
      <c r="CL39" s="600"/>
      <c r="CM39" s="600"/>
      <c r="CN39" s="181"/>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8"/>
    </row>
    <row r="40" spans="1:113" ht="32.25" customHeight="1" x14ac:dyDescent="0.2">
      <c r="A40" s="181"/>
      <c r="B40" s="205"/>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81"/>
      <c r="U40" s="599" t="str">
        <f t="shared" si="4"/>
        <v/>
      </c>
      <c r="V40" s="599"/>
      <c r="W40" s="600"/>
      <c r="X40" s="600"/>
      <c r="Y40" s="600"/>
      <c r="Z40" s="600"/>
      <c r="AA40" s="600"/>
      <c r="AB40" s="600"/>
      <c r="AC40" s="600"/>
      <c r="AD40" s="600"/>
      <c r="AE40" s="600"/>
      <c r="AF40" s="600"/>
      <c r="AG40" s="600"/>
      <c r="AH40" s="600"/>
      <c r="AI40" s="600"/>
      <c r="AJ40" s="600"/>
      <c r="AK40" s="600"/>
      <c r="AL40" s="181"/>
      <c r="AM40" s="599" t="str">
        <f t="shared" si="0"/>
        <v/>
      </c>
      <c r="AN40" s="599"/>
      <c r="AO40" s="600"/>
      <c r="AP40" s="600"/>
      <c r="AQ40" s="600"/>
      <c r="AR40" s="600"/>
      <c r="AS40" s="600"/>
      <c r="AT40" s="600"/>
      <c r="AU40" s="600"/>
      <c r="AV40" s="600"/>
      <c r="AW40" s="600"/>
      <c r="AX40" s="600"/>
      <c r="AY40" s="600"/>
      <c r="AZ40" s="600"/>
      <c r="BA40" s="600"/>
      <c r="BB40" s="600"/>
      <c r="BC40" s="600"/>
      <c r="BD40" s="181"/>
      <c r="BE40" s="599" t="str">
        <f t="shared" si="1"/>
        <v/>
      </c>
      <c r="BF40" s="599"/>
      <c r="BG40" s="600"/>
      <c r="BH40" s="600"/>
      <c r="BI40" s="600"/>
      <c r="BJ40" s="600"/>
      <c r="BK40" s="600"/>
      <c r="BL40" s="600"/>
      <c r="BM40" s="600"/>
      <c r="BN40" s="600"/>
      <c r="BO40" s="600"/>
      <c r="BP40" s="600"/>
      <c r="BQ40" s="600"/>
      <c r="BR40" s="600"/>
      <c r="BS40" s="600"/>
      <c r="BT40" s="600"/>
      <c r="BU40" s="600"/>
      <c r="BV40" s="181"/>
      <c r="BW40" s="599">
        <f t="shared" si="2"/>
        <v>15</v>
      </c>
      <c r="BX40" s="599"/>
      <c r="BY40" s="600" t="str">
        <f>IF('各会計、関係団体の財政状況及び健全化判断比率'!B74="","",'各会計、関係団体の財政状況及び健全化判断比率'!B74)</f>
        <v>大阪府後期高齢者医療広域連合（後期高齢者医療特別会計）</v>
      </c>
      <c r="BZ40" s="600"/>
      <c r="CA40" s="600"/>
      <c r="CB40" s="600"/>
      <c r="CC40" s="600"/>
      <c r="CD40" s="600"/>
      <c r="CE40" s="600"/>
      <c r="CF40" s="600"/>
      <c r="CG40" s="600"/>
      <c r="CH40" s="600"/>
      <c r="CI40" s="600"/>
      <c r="CJ40" s="600"/>
      <c r="CK40" s="600"/>
      <c r="CL40" s="600"/>
      <c r="CM40" s="600"/>
      <c r="CN40" s="181"/>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8"/>
    </row>
    <row r="41" spans="1:113" ht="32.25" customHeight="1" x14ac:dyDescent="0.2">
      <c r="A41" s="181"/>
      <c r="B41" s="205"/>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81"/>
      <c r="U41" s="599" t="str">
        <f t="shared" si="4"/>
        <v/>
      </c>
      <c r="V41" s="599"/>
      <c r="W41" s="600"/>
      <c r="X41" s="600"/>
      <c r="Y41" s="600"/>
      <c r="Z41" s="600"/>
      <c r="AA41" s="600"/>
      <c r="AB41" s="600"/>
      <c r="AC41" s="600"/>
      <c r="AD41" s="600"/>
      <c r="AE41" s="600"/>
      <c r="AF41" s="600"/>
      <c r="AG41" s="600"/>
      <c r="AH41" s="600"/>
      <c r="AI41" s="600"/>
      <c r="AJ41" s="600"/>
      <c r="AK41" s="600"/>
      <c r="AL41" s="181"/>
      <c r="AM41" s="599" t="str">
        <f t="shared" si="0"/>
        <v/>
      </c>
      <c r="AN41" s="599"/>
      <c r="AO41" s="600"/>
      <c r="AP41" s="600"/>
      <c r="AQ41" s="600"/>
      <c r="AR41" s="600"/>
      <c r="AS41" s="600"/>
      <c r="AT41" s="600"/>
      <c r="AU41" s="600"/>
      <c r="AV41" s="600"/>
      <c r="AW41" s="600"/>
      <c r="AX41" s="600"/>
      <c r="AY41" s="600"/>
      <c r="AZ41" s="600"/>
      <c r="BA41" s="600"/>
      <c r="BB41" s="600"/>
      <c r="BC41" s="600"/>
      <c r="BD41" s="181"/>
      <c r="BE41" s="599" t="str">
        <f t="shared" si="1"/>
        <v/>
      </c>
      <c r="BF41" s="599"/>
      <c r="BG41" s="600"/>
      <c r="BH41" s="600"/>
      <c r="BI41" s="600"/>
      <c r="BJ41" s="600"/>
      <c r="BK41" s="600"/>
      <c r="BL41" s="600"/>
      <c r="BM41" s="600"/>
      <c r="BN41" s="600"/>
      <c r="BO41" s="600"/>
      <c r="BP41" s="600"/>
      <c r="BQ41" s="600"/>
      <c r="BR41" s="600"/>
      <c r="BS41" s="600"/>
      <c r="BT41" s="600"/>
      <c r="BU41" s="600"/>
      <c r="BV41" s="181"/>
      <c r="BW41" s="599">
        <f t="shared" si="2"/>
        <v>16</v>
      </c>
      <c r="BX41" s="599"/>
      <c r="BY41" s="600" t="str">
        <f>IF('各会計、関係団体の財政状況及び健全化判断比率'!B75="","",'各会計、関係団体の財政状況及び健全化判断比率'!B75)</f>
        <v>大阪広域水道企業団水道事業会計（水道用水供給事業）</v>
      </c>
      <c r="BZ41" s="600"/>
      <c r="CA41" s="600"/>
      <c r="CB41" s="600"/>
      <c r="CC41" s="600"/>
      <c r="CD41" s="600"/>
      <c r="CE41" s="600"/>
      <c r="CF41" s="600"/>
      <c r="CG41" s="600"/>
      <c r="CH41" s="600"/>
      <c r="CI41" s="600"/>
      <c r="CJ41" s="600"/>
      <c r="CK41" s="600"/>
      <c r="CL41" s="600"/>
      <c r="CM41" s="600"/>
      <c r="CN41" s="181"/>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8"/>
    </row>
    <row r="42" spans="1:113" ht="32.25" customHeight="1" x14ac:dyDescent="0.2">
      <c r="B42" s="205"/>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81"/>
      <c r="U42" s="599" t="str">
        <f t="shared" si="4"/>
        <v/>
      </c>
      <c r="V42" s="599"/>
      <c r="W42" s="600"/>
      <c r="X42" s="600"/>
      <c r="Y42" s="600"/>
      <c r="Z42" s="600"/>
      <c r="AA42" s="600"/>
      <c r="AB42" s="600"/>
      <c r="AC42" s="600"/>
      <c r="AD42" s="600"/>
      <c r="AE42" s="600"/>
      <c r="AF42" s="600"/>
      <c r="AG42" s="600"/>
      <c r="AH42" s="600"/>
      <c r="AI42" s="600"/>
      <c r="AJ42" s="600"/>
      <c r="AK42" s="600"/>
      <c r="AL42" s="181"/>
      <c r="AM42" s="599" t="str">
        <f t="shared" si="0"/>
        <v/>
      </c>
      <c r="AN42" s="599"/>
      <c r="AO42" s="600"/>
      <c r="AP42" s="600"/>
      <c r="AQ42" s="600"/>
      <c r="AR42" s="600"/>
      <c r="AS42" s="600"/>
      <c r="AT42" s="600"/>
      <c r="AU42" s="600"/>
      <c r="AV42" s="600"/>
      <c r="AW42" s="600"/>
      <c r="AX42" s="600"/>
      <c r="AY42" s="600"/>
      <c r="AZ42" s="600"/>
      <c r="BA42" s="600"/>
      <c r="BB42" s="600"/>
      <c r="BC42" s="600"/>
      <c r="BD42" s="181"/>
      <c r="BE42" s="599" t="str">
        <f t="shared" si="1"/>
        <v/>
      </c>
      <c r="BF42" s="599"/>
      <c r="BG42" s="600"/>
      <c r="BH42" s="600"/>
      <c r="BI42" s="600"/>
      <c r="BJ42" s="600"/>
      <c r="BK42" s="600"/>
      <c r="BL42" s="600"/>
      <c r="BM42" s="600"/>
      <c r="BN42" s="600"/>
      <c r="BO42" s="600"/>
      <c r="BP42" s="600"/>
      <c r="BQ42" s="600"/>
      <c r="BR42" s="600"/>
      <c r="BS42" s="600"/>
      <c r="BT42" s="600"/>
      <c r="BU42" s="600"/>
      <c r="BV42" s="181"/>
      <c r="BW42" s="599">
        <f t="shared" si="2"/>
        <v>17</v>
      </c>
      <c r="BX42" s="599"/>
      <c r="BY42" s="600" t="str">
        <f>IF('各会計、関係団体の財政状況及び健全化判断比率'!B76="","",'各会計、関係団体の財政状況及び健全化判断比率'!B76)</f>
        <v>大阪広域水道企業団（工業用水道事業会計）</v>
      </c>
      <c r="BZ42" s="600"/>
      <c r="CA42" s="600"/>
      <c r="CB42" s="600"/>
      <c r="CC42" s="600"/>
      <c r="CD42" s="600"/>
      <c r="CE42" s="600"/>
      <c r="CF42" s="600"/>
      <c r="CG42" s="600"/>
      <c r="CH42" s="600"/>
      <c r="CI42" s="600"/>
      <c r="CJ42" s="600"/>
      <c r="CK42" s="600"/>
      <c r="CL42" s="600"/>
      <c r="CM42" s="600"/>
      <c r="CN42" s="181"/>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8"/>
    </row>
    <row r="43" spans="1:113" ht="32.25" customHeight="1" x14ac:dyDescent="0.2">
      <c r="B43" s="205"/>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81"/>
      <c r="U43" s="599" t="str">
        <f t="shared" si="4"/>
        <v/>
      </c>
      <c r="V43" s="599"/>
      <c r="W43" s="600"/>
      <c r="X43" s="600"/>
      <c r="Y43" s="600"/>
      <c r="Z43" s="600"/>
      <c r="AA43" s="600"/>
      <c r="AB43" s="600"/>
      <c r="AC43" s="600"/>
      <c r="AD43" s="600"/>
      <c r="AE43" s="600"/>
      <c r="AF43" s="600"/>
      <c r="AG43" s="600"/>
      <c r="AH43" s="600"/>
      <c r="AI43" s="600"/>
      <c r="AJ43" s="600"/>
      <c r="AK43" s="600"/>
      <c r="AL43" s="181"/>
      <c r="AM43" s="599" t="str">
        <f t="shared" si="0"/>
        <v/>
      </c>
      <c r="AN43" s="599"/>
      <c r="AO43" s="600"/>
      <c r="AP43" s="600"/>
      <c r="AQ43" s="600"/>
      <c r="AR43" s="600"/>
      <c r="AS43" s="600"/>
      <c r="AT43" s="600"/>
      <c r="AU43" s="600"/>
      <c r="AV43" s="600"/>
      <c r="AW43" s="600"/>
      <c r="AX43" s="600"/>
      <c r="AY43" s="600"/>
      <c r="AZ43" s="600"/>
      <c r="BA43" s="600"/>
      <c r="BB43" s="600"/>
      <c r="BC43" s="600"/>
      <c r="BD43" s="181"/>
      <c r="BE43" s="599" t="str">
        <f t="shared" si="1"/>
        <v/>
      </c>
      <c r="BF43" s="599"/>
      <c r="BG43" s="600"/>
      <c r="BH43" s="600"/>
      <c r="BI43" s="600"/>
      <c r="BJ43" s="600"/>
      <c r="BK43" s="600"/>
      <c r="BL43" s="600"/>
      <c r="BM43" s="600"/>
      <c r="BN43" s="600"/>
      <c r="BO43" s="600"/>
      <c r="BP43" s="600"/>
      <c r="BQ43" s="600"/>
      <c r="BR43" s="600"/>
      <c r="BS43" s="600"/>
      <c r="BT43" s="600"/>
      <c r="BU43" s="600"/>
      <c r="BV43" s="181"/>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81"/>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602" t="s">
        <v>214</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2">
      <c r="E47" s="602" t="s">
        <v>215</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2">
      <c r="E48" s="602" t="s">
        <v>216</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2">
      <c r="E49" s="603" t="s">
        <v>217</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2">
      <c r="E50" s="602" t="s">
        <v>218</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2">
      <c r="E51" s="602" t="s">
        <v>219</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2">
      <c r="E52" s="602" t="s">
        <v>220</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2">
      <c r="E53" s="602" t="s">
        <v>221</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2"/>
    <row r="55" spans="5:113" x14ac:dyDescent="0.2"/>
    <row r="56" spans="5:113" x14ac:dyDescent="0.2"/>
  </sheetData>
  <sheetProtection algorithmName="SHA-512" hashValue="iamNC5/nyoCl0d4WUktC4AHVUyaJz+LqA6UEhs1p1qCnC8IV7znJMsE6rsEczsuJYYkWe92gxxRqpwuUAzlOtA==" saltValue="W3C0smAPn+s72o6UGE0V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3" t="s">
        <v>572</v>
      </c>
      <c r="D34" s="1153"/>
      <c r="E34" s="1154"/>
      <c r="F34" s="32" t="s">
        <v>573</v>
      </c>
      <c r="G34" s="33" t="s">
        <v>574</v>
      </c>
      <c r="H34" s="33">
        <v>1.18</v>
      </c>
      <c r="I34" s="33">
        <v>14.17</v>
      </c>
      <c r="J34" s="34">
        <v>20.77</v>
      </c>
      <c r="K34" s="22"/>
      <c r="L34" s="22"/>
      <c r="M34" s="22"/>
      <c r="N34" s="22"/>
      <c r="O34" s="22"/>
      <c r="P34" s="22"/>
    </row>
    <row r="35" spans="1:16" ht="39" customHeight="1" x14ac:dyDescent="0.2">
      <c r="A35" s="22"/>
      <c r="B35" s="35"/>
      <c r="C35" s="1147" t="s">
        <v>575</v>
      </c>
      <c r="D35" s="1148"/>
      <c r="E35" s="1149"/>
      <c r="F35" s="36">
        <v>16.89</v>
      </c>
      <c r="G35" s="37">
        <v>17.12</v>
      </c>
      <c r="H35" s="37">
        <v>17.12</v>
      </c>
      <c r="I35" s="37">
        <v>16.45</v>
      </c>
      <c r="J35" s="38">
        <v>16.54</v>
      </c>
      <c r="K35" s="22"/>
      <c r="L35" s="22"/>
      <c r="M35" s="22"/>
      <c r="N35" s="22"/>
      <c r="O35" s="22"/>
      <c r="P35" s="22"/>
    </row>
    <row r="36" spans="1:16" ht="39" customHeight="1" x14ac:dyDescent="0.2">
      <c r="A36" s="22"/>
      <c r="B36" s="35"/>
      <c r="C36" s="1147" t="s">
        <v>576</v>
      </c>
      <c r="D36" s="1148"/>
      <c r="E36" s="1149"/>
      <c r="F36" s="36">
        <v>3.96</v>
      </c>
      <c r="G36" s="37">
        <v>1.28</v>
      </c>
      <c r="H36" s="37">
        <v>3.18</v>
      </c>
      <c r="I36" s="37">
        <v>7.24</v>
      </c>
      <c r="J36" s="38">
        <v>5.0599999999999996</v>
      </c>
      <c r="K36" s="22"/>
      <c r="L36" s="22"/>
      <c r="M36" s="22"/>
      <c r="N36" s="22"/>
      <c r="O36" s="22"/>
      <c r="P36" s="22"/>
    </row>
    <row r="37" spans="1:16" ht="39" customHeight="1" x14ac:dyDescent="0.2">
      <c r="A37" s="22"/>
      <c r="B37" s="35"/>
      <c r="C37" s="1147" t="s">
        <v>577</v>
      </c>
      <c r="D37" s="1148"/>
      <c r="E37" s="1149"/>
      <c r="F37" s="36">
        <v>0.4</v>
      </c>
      <c r="G37" s="37">
        <v>0.45</v>
      </c>
      <c r="H37" s="37">
        <v>0.47</v>
      </c>
      <c r="I37" s="37">
        <v>0.5</v>
      </c>
      <c r="J37" s="38">
        <v>0.53</v>
      </c>
      <c r="K37" s="22"/>
      <c r="L37" s="22"/>
      <c r="M37" s="22"/>
      <c r="N37" s="22"/>
      <c r="O37" s="22"/>
      <c r="P37" s="22"/>
    </row>
    <row r="38" spans="1:16" ht="39" customHeight="1" x14ac:dyDescent="0.2">
      <c r="A38" s="22"/>
      <c r="B38" s="35"/>
      <c r="C38" s="1147" t="s">
        <v>578</v>
      </c>
      <c r="D38" s="1148"/>
      <c r="E38" s="1149"/>
      <c r="F38" s="36" t="s">
        <v>579</v>
      </c>
      <c r="G38" s="37">
        <v>0.99</v>
      </c>
      <c r="H38" s="37">
        <v>0.98</v>
      </c>
      <c r="I38" s="37">
        <v>0.9</v>
      </c>
      <c r="J38" s="38">
        <v>0.49</v>
      </c>
      <c r="K38" s="22"/>
      <c r="L38" s="22"/>
      <c r="M38" s="22"/>
      <c r="N38" s="22"/>
      <c r="O38" s="22"/>
      <c r="P38" s="22"/>
    </row>
    <row r="39" spans="1:16" ht="39" customHeight="1" x14ac:dyDescent="0.2">
      <c r="A39" s="22"/>
      <c r="B39" s="35"/>
      <c r="C39" s="1147" t="s">
        <v>580</v>
      </c>
      <c r="D39" s="1148"/>
      <c r="E39" s="1149"/>
      <c r="F39" s="36">
        <v>1.63</v>
      </c>
      <c r="G39" s="37">
        <v>1.1000000000000001</v>
      </c>
      <c r="H39" s="37">
        <v>0.92</v>
      </c>
      <c r="I39" s="37">
        <v>0.39</v>
      </c>
      <c r="J39" s="38">
        <v>0.31</v>
      </c>
      <c r="K39" s="22"/>
      <c r="L39" s="22"/>
      <c r="M39" s="22"/>
      <c r="N39" s="22"/>
      <c r="O39" s="22"/>
      <c r="P39" s="22"/>
    </row>
    <row r="40" spans="1:16" ht="39" customHeight="1" x14ac:dyDescent="0.2">
      <c r="A40" s="22"/>
      <c r="B40" s="35"/>
      <c r="C40" s="1147" t="s">
        <v>581</v>
      </c>
      <c r="D40" s="1148"/>
      <c r="E40" s="1149"/>
      <c r="F40" s="36">
        <v>0.2</v>
      </c>
      <c r="G40" s="37">
        <v>0.21</v>
      </c>
      <c r="H40" s="37">
        <v>0.22</v>
      </c>
      <c r="I40" s="37">
        <v>0.22</v>
      </c>
      <c r="J40" s="38">
        <v>0.27</v>
      </c>
      <c r="K40" s="22"/>
      <c r="L40" s="22"/>
      <c r="M40" s="22"/>
      <c r="N40" s="22"/>
      <c r="O40" s="22"/>
      <c r="P40" s="22"/>
    </row>
    <row r="41" spans="1:16" ht="39" customHeight="1" x14ac:dyDescent="0.2">
      <c r="A41" s="22"/>
      <c r="B41" s="35"/>
      <c r="C41" s="1147" t="s">
        <v>582</v>
      </c>
      <c r="D41" s="1148"/>
      <c r="E41" s="1149"/>
      <c r="F41" s="36">
        <v>0</v>
      </c>
      <c r="G41" s="37">
        <v>0</v>
      </c>
      <c r="H41" s="37">
        <v>0</v>
      </c>
      <c r="I41" s="37">
        <v>0</v>
      </c>
      <c r="J41" s="38">
        <v>0</v>
      </c>
      <c r="K41" s="22"/>
      <c r="L41" s="22"/>
      <c r="M41" s="22"/>
      <c r="N41" s="22"/>
      <c r="O41" s="22"/>
      <c r="P41" s="22"/>
    </row>
    <row r="42" spans="1:16" ht="39" customHeight="1" x14ac:dyDescent="0.2">
      <c r="A42" s="22"/>
      <c r="B42" s="39"/>
      <c r="C42" s="1147" t="s">
        <v>583</v>
      </c>
      <c r="D42" s="1148"/>
      <c r="E42" s="1149"/>
      <c r="F42" s="36" t="s">
        <v>525</v>
      </c>
      <c r="G42" s="37" t="s">
        <v>525</v>
      </c>
      <c r="H42" s="37" t="s">
        <v>525</v>
      </c>
      <c r="I42" s="37" t="s">
        <v>525</v>
      </c>
      <c r="J42" s="38" t="s">
        <v>525</v>
      </c>
      <c r="K42" s="22"/>
      <c r="L42" s="22"/>
      <c r="M42" s="22"/>
      <c r="N42" s="22"/>
      <c r="O42" s="22"/>
      <c r="P42" s="22"/>
    </row>
    <row r="43" spans="1:16" ht="39" customHeight="1" thickBot="1" x14ac:dyDescent="0.25">
      <c r="A43" s="22"/>
      <c r="B43" s="40"/>
      <c r="C43" s="1150" t="s">
        <v>584</v>
      </c>
      <c r="D43" s="1151"/>
      <c r="E43" s="1152"/>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JQG2cVvkPAMayASTobDV/vsyC1khYRGxzPzDj7wS04kscwvwXWcf03UsN+jn1ktE0ilDWpJydVfhFQLP40Cg==" saltValue="PMeLuuXB+QYTK9ANT/Nc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5" t="s">
        <v>11</v>
      </c>
      <c r="C45" s="1156"/>
      <c r="D45" s="58"/>
      <c r="E45" s="1161" t="s">
        <v>12</v>
      </c>
      <c r="F45" s="1161"/>
      <c r="G45" s="1161"/>
      <c r="H45" s="1161"/>
      <c r="I45" s="1161"/>
      <c r="J45" s="1162"/>
      <c r="K45" s="59">
        <v>1921</v>
      </c>
      <c r="L45" s="60">
        <v>1838</v>
      </c>
      <c r="M45" s="60">
        <v>1878</v>
      </c>
      <c r="N45" s="60">
        <v>2046</v>
      </c>
      <c r="O45" s="61">
        <v>2170</v>
      </c>
      <c r="P45" s="48"/>
      <c r="Q45" s="48"/>
      <c r="R45" s="48"/>
      <c r="S45" s="48"/>
      <c r="T45" s="48"/>
      <c r="U45" s="48"/>
    </row>
    <row r="46" spans="1:21" ht="30.75" customHeight="1" x14ac:dyDescent="0.2">
      <c r="A46" s="48"/>
      <c r="B46" s="1157"/>
      <c r="C46" s="1158"/>
      <c r="D46" s="62"/>
      <c r="E46" s="1163" t="s">
        <v>13</v>
      </c>
      <c r="F46" s="1163"/>
      <c r="G46" s="1163"/>
      <c r="H46" s="1163"/>
      <c r="I46" s="1163"/>
      <c r="J46" s="1164"/>
      <c r="K46" s="63" t="s">
        <v>525</v>
      </c>
      <c r="L46" s="64" t="s">
        <v>525</v>
      </c>
      <c r="M46" s="64" t="s">
        <v>525</v>
      </c>
      <c r="N46" s="64" t="s">
        <v>525</v>
      </c>
      <c r="O46" s="65" t="s">
        <v>525</v>
      </c>
      <c r="P46" s="48"/>
      <c r="Q46" s="48"/>
      <c r="R46" s="48"/>
      <c r="S46" s="48"/>
      <c r="T46" s="48"/>
      <c r="U46" s="48"/>
    </row>
    <row r="47" spans="1:21" ht="30.75" customHeight="1" x14ac:dyDescent="0.2">
      <c r="A47" s="48"/>
      <c r="B47" s="1157"/>
      <c r="C47" s="1158"/>
      <c r="D47" s="62"/>
      <c r="E47" s="1163" t="s">
        <v>14</v>
      </c>
      <c r="F47" s="1163"/>
      <c r="G47" s="1163"/>
      <c r="H47" s="1163"/>
      <c r="I47" s="1163"/>
      <c r="J47" s="1164"/>
      <c r="K47" s="63" t="s">
        <v>525</v>
      </c>
      <c r="L47" s="64" t="s">
        <v>525</v>
      </c>
      <c r="M47" s="64" t="s">
        <v>525</v>
      </c>
      <c r="N47" s="64" t="s">
        <v>525</v>
      </c>
      <c r="O47" s="65" t="s">
        <v>525</v>
      </c>
      <c r="P47" s="48"/>
      <c r="Q47" s="48"/>
      <c r="R47" s="48"/>
      <c r="S47" s="48"/>
      <c r="T47" s="48"/>
      <c r="U47" s="48"/>
    </row>
    <row r="48" spans="1:21" ht="30.75" customHeight="1" x14ac:dyDescent="0.2">
      <c r="A48" s="48"/>
      <c r="B48" s="1157"/>
      <c r="C48" s="1158"/>
      <c r="D48" s="62"/>
      <c r="E48" s="1163" t="s">
        <v>15</v>
      </c>
      <c r="F48" s="1163"/>
      <c r="G48" s="1163"/>
      <c r="H48" s="1163"/>
      <c r="I48" s="1163"/>
      <c r="J48" s="1164"/>
      <c r="K48" s="63">
        <v>845</v>
      </c>
      <c r="L48" s="64">
        <v>922</v>
      </c>
      <c r="M48" s="64">
        <v>912</v>
      </c>
      <c r="N48" s="64">
        <v>940</v>
      </c>
      <c r="O48" s="65">
        <v>972</v>
      </c>
      <c r="P48" s="48"/>
      <c r="Q48" s="48"/>
      <c r="R48" s="48"/>
      <c r="S48" s="48"/>
      <c r="T48" s="48"/>
      <c r="U48" s="48"/>
    </row>
    <row r="49" spans="1:21" ht="30.75" customHeight="1" x14ac:dyDescent="0.2">
      <c r="A49" s="48"/>
      <c r="B49" s="1157"/>
      <c r="C49" s="1158"/>
      <c r="D49" s="62"/>
      <c r="E49" s="1163" t="s">
        <v>16</v>
      </c>
      <c r="F49" s="1163"/>
      <c r="G49" s="1163"/>
      <c r="H49" s="1163"/>
      <c r="I49" s="1163"/>
      <c r="J49" s="1164"/>
      <c r="K49" s="63">
        <v>178</v>
      </c>
      <c r="L49" s="64">
        <v>115</v>
      </c>
      <c r="M49" s="64">
        <v>99</v>
      </c>
      <c r="N49" s="64">
        <v>116</v>
      </c>
      <c r="O49" s="65">
        <v>125</v>
      </c>
      <c r="P49" s="48"/>
      <c r="Q49" s="48"/>
      <c r="R49" s="48"/>
      <c r="S49" s="48"/>
      <c r="T49" s="48"/>
      <c r="U49" s="48"/>
    </row>
    <row r="50" spans="1:21" ht="30.75" customHeight="1" x14ac:dyDescent="0.2">
      <c r="A50" s="48"/>
      <c r="B50" s="1157"/>
      <c r="C50" s="1158"/>
      <c r="D50" s="62"/>
      <c r="E50" s="1163" t="s">
        <v>17</v>
      </c>
      <c r="F50" s="1163"/>
      <c r="G50" s="1163"/>
      <c r="H50" s="1163"/>
      <c r="I50" s="1163"/>
      <c r="J50" s="1164"/>
      <c r="K50" s="63" t="s">
        <v>525</v>
      </c>
      <c r="L50" s="64" t="s">
        <v>525</v>
      </c>
      <c r="M50" s="64" t="s">
        <v>525</v>
      </c>
      <c r="N50" s="64" t="s">
        <v>525</v>
      </c>
      <c r="O50" s="65">
        <v>0</v>
      </c>
      <c r="P50" s="48"/>
      <c r="Q50" s="48"/>
      <c r="R50" s="48"/>
      <c r="S50" s="48"/>
      <c r="T50" s="48"/>
      <c r="U50" s="48"/>
    </row>
    <row r="51" spans="1:21" ht="30.75" customHeight="1" x14ac:dyDescent="0.2">
      <c r="A51" s="48"/>
      <c r="B51" s="1159"/>
      <c r="C51" s="1160"/>
      <c r="D51" s="66"/>
      <c r="E51" s="1163" t="s">
        <v>18</v>
      </c>
      <c r="F51" s="1163"/>
      <c r="G51" s="1163"/>
      <c r="H51" s="1163"/>
      <c r="I51" s="1163"/>
      <c r="J51" s="1164"/>
      <c r="K51" s="63" t="s">
        <v>525</v>
      </c>
      <c r="L51" s="64" t="s">
        <v>525</v>
      </c>
      <c r="M51" s="64">
        <v>1</v>
      </c>
      <c r="N51" s="64">
        <v>0</v>
      </c>
      <c r="O51" s="65" t="s">
        <v>525</v>
      </c>
      <c r="P51" s="48"/>
      <c r="Q51" s="48"/>
      <c r="R51" s="48"/>
      <c r="S51" s="48"/>
      <c r="T51" s="48"/>
      <c r="U51" s="48"/>
    </row>
    <row r="52" spans="1:21" ht="30.75" customHeight="1" x14ac:dyDescent="0.2">
      <c r="A52" s="48"/>
      <c r="B52" s="1165" t="s">
        <v>19</v>
      </c>
      <c r="C52" s="1166"/>
      <c r="D52" s="66"/>
      <c r="E52" s="1163" t="s">
        <v>20</v>
      </c>
      <c r="F52" s="1163"/>
      <c r="G52" s="1163"/>
      <c r="H52" s="1163"/>
      <c r="I52" s="1163"/>
      <c r="J52" s="1164"/>
      <c r="K52" s="63">
        <v>2482</v>
      </c>
      <c r="L52" s="64">
        <v>2504</v>
      </c>
      <c r="M52" s="64">
        <v>2493</v>
      </c>
      <c r="N52" s="64">
        <v>2503</v>
      </c>
      <c r="O52" s="65">
        <v>2486</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462</v>
      </c>
      <c r="L53" s="69">
        <v>371</v>
      </c>
      <c r="M53" s="69">
        <v>397</v>
      </c>
      <c r="N53" s="69">
        <v>599</v>
      </c>
      <c r="O53" s="70">
        <v>781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71" t="s">
        <v>26</v>
      </c>
      <c r="C58" s="1172"/>
      <c r="D58" s="1177" t="s">
        <v>27</v>
      </c>
      <c r="E58" s="1178"/>
      <c r="F58" s="1178"/>
      <c r="G58" s="1178"/>
      <c r="H58" s="1178"/>
      <c r="I58" s="1178"/>
      <c r="J58" s="1179"/>
      <c r="K58" s="83" t="s">
        <v>591</v>
      </c>
      <c r="L58" s="84" t="s">
        <v>591</v>
      </c>
      <c r="M58" s="84" t="s">
        <v>591</v>
      </c>
      <c r="N58" s="84" t="s">
        <v>591</v>
      </c>
      <c r="O58" s="85" t="s">
        <v>591</v>
      </c>
    </row>
    <row r="59" spans="1:21" ht="31.5" customHeight="1" x14ac:dyDescent="0.2">
      <c r="B59" s="1173"/>
      <c r="C59" s="1174"/>
      <c r="D59" s="1180" t="s">
        <v>28</v>
      </c>
      <c r="E59" s="1181"/>
      <c r="F59" s="1181"/>
      <c r="G59" s="1181"/>
      <c r="H59" s="1181"/>
      <c r="I59" s="1181"/>
      <c r="J59" s="1182"/>
      <c r="K59" s="86" t="s">
        <v>591</v>
      </c>
      <c r="L59" s="87" t="s">
        <v>591</v>
      </c>
      <c r="M59" s="87" t="s">
        <v>591</v>
      </c>
      <c r="N59" s="87" t="s">
        <v>591</v>
      </c>
      <c r="O59" s="88" t="s">
        <v>591</v>
      </c>
    </row>
    <row r="60" spans="1:21" ht="31.5" customHeight="1" thickBot="1" x14ac:dyDescent="0.25">
      <c r="B60" s="1175"/>
      <c r="C60" s="1176"/>
      <c r="D60" s="1183" t="s">
        <v>29</v>
      </c>
      <c r="E60" s="1184"/>
      <c r="F60" s="1184"/>
      <c r="G60" s="1184"/>
      <c r="H60" s="1184"/>
      <c r="I60" s="1184"/>
      <c r="J60" s="1185"/>
      <c r="K60" s="89" t="s">
        <v>591</v>
      </c>
      <c r="L60" s="90" t="s">
        <v>591</v>
      </c>
      <c r="M60" s="90" t="s">
        <v>591</v>
      </c>
      <c r="N60" s="90" t="s">
        <v>591</v>
      </c>
      <c r="O60" s="91" t="s">
        <v>591</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p2zr1IOkXo4XBwP6EDpYZhH+6OPk97TTnVH6+CC/G3K7RUTL5QA9VkdNeJMja6hNvha+47Kn53unMcHkQQp2A==" saltValue="VdvMUE30La4rGBmJjvCHK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6" t="s">
        <v>32</v>
      </c>
      <c r="C41" s="1187"/>
      <c r="D41" s="105"/>
      <c r="E41" s="1192" t="s">
        <v>33</v>
      </c>
      <c r="F41" s="1192"/>
      <c r="G41" s="1192"/>
      <c r="H41" s="1193"/>
      <c r="I41" s="355">
        <v>19183</v>
      </c>
      <c r="J41" s="356">
        <v>19639</v>
      </c>
      <c r="K41" s="356">
        <v>22359</v>
      </c>
      <c r="L41" s="356">
        <v>23389</v>
      </c>
      <c r="M41" s="357">
        <v>22165</v>
      </c>
    </row>
    <row r="42" spans="2:13" ht="27.75" customHeight="1" x14ac:dyDescent="0.2">
      <c r="B42" s="1188"/>
      <c r="C42" s="1189"/>
      <c r="D42" s="106"/>
      <c r="E42" s="1194" t="s">
        <v>34</v>
      </c>
      <c r="F42" s="1194"/>
      <c r="G42" s="1194"/>
      <c r="H42" s="1195"/>
      <c r="I42" s="358">
        <v>302</v>
      </c>
      <c r="J42" s="359">
        <v>378</v>
      </c>
      <c r="K42" s="359">
        <v>383</v>
      </c>
      <c r="L42" s="359">
        <v>328</v>
      </c>
      <c r="M42" s="360">
        <v>304</v>
      </c>
    </row>
    <row r="43" spans="2:13" ht="27.75" customHeight="1" x14ac:dyDescent="0.2">
      <c r="B43" s="1188"/>
      <c r="C43" s="1189"/>
      <c r="D43" s="106"/>
      <c r="E43" s="1194" t="s">
        <v>35</v>
      </c>
      <c r="F43" s="1194"/>
      <c r="G43" s="1194"/>
      <c r="H43" s="1195"/>
      <c r="I43" s="358">
        <v>11509</v>
      </c>
      <c r="J43" s="359">
        <v>11090</v>
      </c>
      <c r="K43" s="359">
        <v>10579</v>
      </c>
      <c r="L43" s="359">
        <v>10306</v>
      </c>
      <c r="M43" s="360">
        <v>10153</v>
      </c>
    </row>
    <row r="44" spans="2:13" ht="27.75" customHeight="1" x14ac:dyDescent="0.2">
      <c r="B44" s="1188"/>
      <c r="C44" s="1189"/>
      <c r="D44" s="106"/>
      <c r="E44" s="1194" t="s">
        <v>36</v>
      </c>
      <c r="F44" s="1194"/>
      <c r="G44" s="1194"/>
      <c r="H44" s="1195"/>
      <c r="I44" s="358">
        <v>706</v>
      </c>
      <c r="J44" s="359">
        <v>758</v>
      </c>
      <c r="K44" s="359">
        <v>799</v>
      </c>
      <c r="L44" s="359">
        <v>815</v>
      </c>
      <c r="M44" s="360">
        <v>825</v>
      </c>
    </row>
    <row r="45" spans="2:13" ht="27.75" customHeight="1" x14ac:dyDescent="0.2">
      <c r="B45" s="1188"/>
      <c r="C45" s="1189"/>
      <c r="D45" s="106"/>
      <c r="E45" s="1194" t="s">
        <v>37</v>
      </c>
      <c r="F45" s="1194"/>
      <c r="G45" s="1194"/>
      <c r="H45" s="1195"/>
      <c r="I45" s="358">
        <v>2723</v>
      </c>
      <c r="J45" s="359">
        <v>2622</v>
      </c>
      <c r="K45" s="359">
        <v>2625</v>
      </c>
      <c r="L45" s="359">
        <v>2839</v>
      </c>
      <c r="M45" s="360">
        <v>2666</v>
      </c>
    </row>
    <row r="46" spans="2:13" ht="27.75" customHeight="1" x14ac:dyDescent="0.2">
      <c r="B46" s="1188"/>
      <c r="C46" s="1189"/>
      <c r="D46" s="107"/>
      <c r="E46" s="1194" t="s">
        <v>38</v>
      </c>
      <c r="F46" s="1194"/>
      <c r="G46" s="1194"/>
      <c r="H46" s="1195"/>
      <c r="I46" s="358">
        <v>22</v>
      </c>
      <c r="J46" s="359" t="s">
        <v>525</v>
      </c>
      <c r="K46" s="359" t="s">
        <v>525</v>
      </c>
      <c r="L46" s="359" t="s">
        <v>525</v>
      </c>
      <c r="M46" s="360" t="s">
        <v>525</v>
      </c>
    </row>
    <row r="47" spans="2:13" ht="27.75" customHeight="1" x14ac:dyDescent="0.2">
      <c r="B47" s="1188"/>
      <c r="C47" s="1189"/>
      <c r="D47" s="108"/>
      <c r="E47" s="1196" t="s">
        <v>39</v>
      </c>
      <c r="F47" s="1197"/>
      <c r="G47" s="1197"/>
      <c r="H47" s="1198"/>
      <c r="I47" s="358" t="s">
        <v>525</v>
      </c>
      <c r="J47" s="359" t="s">
        <v>525</v>
      </c>
      <c r="K47" s="359" t="s">
        <v>525</v>
      </c>
      <c r="L47" s="359" t="s">
        <v>525</v>
      </c>
      <c r="M47" s="360" t="s">
        <v>525</v>
      </c>
    </row>
    <row r="48" spans="2:13" ht="27.75" customHeight="1" x14ac:dyDescent="0.2">
      <c r="B48" s="1188"/>
      <c r="C48" s="1189"/>
      <c r="D48" s="106"/>
      <c r="E48" s="1194" t="s">
        <v>40</v>
      </c>
      <c r="F48" s="1194"/>
      <c r="G48" s="1194"/>
      <c r="H48" s="1195"/>
      <c r="I48" s="358" t="s">
        <v>525</v>
      </c>
      <c r="J48" s="359" t="s">
        <v>525</v>
      </c>
      <c r="K48" s="359" t="s">
        <v>525</v>
      </c>
      <c r="L48" s="359" t="s">
        <v>525</v>
      </c>
      <c r="M48" s="360" t="s">
        <v>525</v>
      </c>
    </row>
    <row r="49" spans="2:13" ht="27.75" customHeight="1" x14ac:dyDescent="0.2">
      <c r="B49" s="1190"/>
      <c r="C49" s="1191"/>
      <c r="D49" s="106"/>
      <c r="E49" s="1194" t="s">
        <v>41</v>
      </c>
      <c r="F49" s="1194"/>
      <c r="G49" s="1194"/>
      <c r="H49" s="1195"/>
      <c r="I49" s="358" t="s">
        <v>525</v>
      </c>
      <c r="J49" s="359" t="s">
        <v>525</v>
      </c>
      <c r="K49" s="359" t="s">
        <v>525</v>
      </c>
      <c r="L49" s="359" t="s">
        <v>525</v>
      </c>
      <c r="M49" s="360" t="s">
        <v>525</v>
      </c>
    </row>
    <row r="50" spans="2:13" ht="27.75" customHeight="1" x14ac:dyDescent="0.2">
      <c r="B50" s="1199" t="s">
        <v>42</v>
      </c>
      <c r="C50" s="1200"/>
      <c r="D50" s="109"/>
      <c r="E50" s="1194" t="s">
        <v>43</v>
      </c>
      <c r="F50" s="1194"/>
      <c r="G50" s="1194"/>
      <c r="H50" s="1195"/>
      <c r="I50" s="358">
        <v>3909</v>
      </c>
      <c r="J50" s="359">
        <v>4309</v>
      </c>
      <c r="K50" s="359">
        <v>4458</v>
      </c>
      <c r="L50" s="359">
        <v>5496</v>
      </c>
      <c r="M50" s="360">
        <v>7002</v>
      </c>
    </row>
    <row r="51" spans="2:13" ht="27.75" customHeight="1" x14ac:dyDescent="0.2">
      <c r="B51" s="1188"/>
      <c r="C51" s="1189"/>
      <c r="D51" s="106"/>
      <c r="E51" s="1194" t="s">
        <v>44</v>
      </c>
      <c r="F51" s="1194"/>
      <c r="G51" s="1194"/>
      <c r="H51" s="1195"/>
      <c r="I51" s="358">
        <v>5122</v>
      </c>
      <c r="J51" s="359">
        <v>4907</v>
      </c>
      <c r="K51" s="359">
        <v>4648</v>
      </c>
      <c r="L51" s="359">
        <v>4476</v>
      </c>
      <c r="M51" s="360">
        <v>4204</v>
      </c>
    </row>
    <row r="52" spans="2:13" ht="27.75" customHeight="1" x14ac:dyDescent="0.2">
      <c r="B52" s="1190"/>
      <c r="C52" s="1191"/>
      <c r="D52" s="106"/>
      <c r="E52" s="1194" t="s">
        <v>45</v>
      </c>
      <c r="F52" s="1194"/>
      <c r="G52" s="1194"/>
      <c r="H52" s="1195"/>
      <c r="I52" s="358">
        <v>26401</v>
      </c>
      <c r="J52" s="359">
        <v>26307</v>
      </c>
      <c r="K52" s="359">
        <v>26264</v>
      </c>
      <c r="L52" s="359">
        <v>25705</v>
      </c>
      <c r="M52" s="360">
        <v>24573</v>
      </c>
    </row>
    <row r="53" spans="2:13" ht="27.75" customHeight="1" thickBot="1" x14ac:dyDescent="0.25">
      <c r="B53" s="1201" t="s">
        <v>46</v>
      </c>
      <c r="C53" s="1202"/>
      <c r="D53" s="110"/>
      <c r="E53" s="1203" t="s">
        <v>47</v>
      </c>
      <c r="F53" s="1203"/>
      <c r="G53" s="1203"/>
      <c r="H53" s="1204"/>
      <c r="I53" s="361">
        <v>-985</v>
      </c>
      <c r="J53" s="362">
        <v>-1036</v>
      </c>
      <c r="K53" s="362">
        <v>1376</v>
      </c>
      <c r="L53" s="362">
        <v>1999</v>
      </c>
      <c r="M53" s="363">
        <v>334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pYKtRJKU7S5wueq7l3LAp7cqtGdMx3fnw5vYMVrD9xo1Gke7gONvuqKSPIOw5VJq8X/5ol+d8LVvh3ZAzeg==" saltValue="zFwOCRLOzMwMUqnWZpYD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3" t="s">
        <v>50</v>
      </c>
      <c r="D55" s="1213"/>
      <c r="E55" s="1214"/>
      <c r="F55" s="122">
        <v>2073</v>
      </c>
      <c r="G55" s="122">
        <v>2311</v>
      </c>
      <c r="H55" s="123">
        <v>2901</v>
      </c>
    </row>
    <row r="56" spans="2:8" ht="52.5" customHeight="1" x14ac:dyDescent="0.2">
      <c r="B56" s="124"/>
      <c r="C56" s="1215" t="s">
        <v>51</v>
      </c>
      <c r="D56" s="1215"/>
      <c r="E56" s="1216"/>
      <c r="F56" s="125">
        <v>0</v>
      </c>
      <c r="G56" s="125">
        <v>524</v>
      </c>
      <c r="H56" s="126">
        <v>524</v>
      </c>
    </row>
    <row r="57" spans="2:8" ht="53.25" customHeight="1" x14ac:dyDescent="0.2">
      <c r="B57" s="124"/>
      <c r="C57" s="1217" t="s">
        <v>52</v>
      </c>
      <c r="D57" s="1217"/>
      <c r="E57" s="1218"/>
      <c r="F57" s="127">
        <v>1361</v>
      </c>
      <c r="G57" s="127">
        <v>1374</v>
      </c>
      <c r="H57" s="128">
        <v>2240</v>
      </c>
    </row>
    <row r="58" spans="2:8" ht="45.75" customHeight="1" x14ac:dyDescent="0.2">
      <c r="B58" s="129"/>
      <c r="C58" s="1205" t="s">
        <v>602</v>
      </c>
      <c r="D58" s="1206"/>
      <c r="E58" s="1207"/>
      <c r="F58" s="364">
        <v>389</v>
      </c>
      <c r="G58" s="130">
        <v>400</v>
      </c>
      <c r="H58" s="131">
        <v>656</v>
      </c>
    </row>
    <row r="59" spans="2:8" ht="45.75" customHeight="1" x14ac:dyDescent="0.2">
      <c r="B59" s="129"/>
      <c r="C59" s="1205" t="s">
        <v>603</v>
      </c>
      <c r="D59" s="1206"/>
      <c r="E59" s="1207"/>
      <c r="F59" s="364">
        <v>24</v>
      </c>
      <c r="G59" s="130">
        <v>24</v>
      </c>
      <c r="H59" s="131">
        <v>631</v>
      </c>
    </row>
    <row r="60" spans="2:8" ht="45.75" customHeight="1" x14ac:dyDescent="0.2">
      <c r="B60" s="129"/>
      <c r="C60" s="1205" t="s">
        <v>606</v>
      </c>
      <c r="D60" s="1206"/>
      <c r="E60" s="1207"/>
      <c r="F60" s="364">
        <v>320</v>
      </c>
      <c r="G60" s="130">
        <v>320</v>
      </c>
      <c r="H60" s="131">
        <v>320</v>
      </c>
    </row>
    <row r="61" spans="2:8" ht="45.75" customHeight="1" x14ac:dyDescent="0.2">
      <c r="B61" s="129"/>
      <c r="C61" s="1205" t="s">
        <v>605</v>
      </c>
      <c r="D61" s="1206"/>
      <c r="E61" s="1207"/>
      <c r="F61" s="364">
        <v>230</v>
      </c>
      <c r="G61" s="130">
        <v>230</v>
      </c>
      <c r="H61" s="131">
        <v>230</v>
      </c>
    </row>
    <row r="62" spans="2:8" ht="45.75" customHeight="1" thickBot="1" x14ac:dyDescent="0.25">
      <c r="B62" s="132"/>
      <c r="C62" s="1208" t="s">
        <v>604</v>
      </c>
      <c r="D62" s="1209"/>
      <c r="E62" s="1210"/>
      <c r="F62" s="365">
        <v>203</v>
      </c>
      <c r="G62" s="133">
        <v>203</v>
      </c>
      <c r="H62" s="134">
        <v>203</v>
      </c>
    </row>
    <row r="63" spans="2:8" ht="52.5" customHeight="1" thickBot="1" x14ac:dyDescent="0.25">
      <c r="B63" s="135"/>
      <c r="C63" s="1211" t="s">
        <v>53</v>
      </c>
      <c r="D63" s="1211"/>
      <c r="E63" s="1212"/>
      <c r="F63" s="136">
        <v>3434</v>
      </c>
      <c r="G63" s="136">
        <v>4208</v>
      </c>
      <c r="H63" s="137">
        <v>5665</v>
      </c>
    </row>
    <row r="64" spans="2:8" ht="13.2" x14ac:dyDescent="0.2"/>
  </sheetData>
  <sheetProtection algorithmName="SHA-512" hashValue="24pFa9ReaoFNDXRlxwslioUTQGuFRRL8PSetZMF5jddzK/BAPqMLnDAX7JnozRBab+5vHMs14JP8jwb+nXPNNg==" saltValue="PbK3sKNVIP9E6BXz5hsB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25607</v>
      </c>
      <c r="E3" s="156"/>
      <c r="F3" s="157">
        <v>54684</v>
      </c>
      <c r="G3" s="158"/>
      <c r="H3" s="159"/>
    </row>
    <row r="4" spans="1:8" x14ac:dyDescent="0.2">
      <c r="A4" s="160"/>
      <c r="B4" s="161"/>
      <c r="C4" s="162"/>
      <c r="D4" s="163">
        <v>17752</v>
      </c>
      <c r="E4" s="164"/>
      <c r="F4" s="165">
        <v>32829</v>
      </c>
      <c r="G4" s="166"/>
      <c r="H4" s="167"/>
    </row>
    <row r="5" spans="1:8" x14ac:dyDescent="0.2">
      <c r="A5" s="148" t="s">
        <v>558</v>
      </c>
      <c r="B5" s="153"/>
      <c r="C5" s="154"/>
      <c r="D5" s="155">
        <v>29797</v>
      </c>
      <c r="E5" s="156"/>
      <c r="F5" s="157">
        <v>62383</v>
      </c>
      <c r="G5" s="158"/>
      <c r="H5" s="159"/>
    </row>
    <row r="6" spans="1:8" x14ac:dyDescent="0.2">
      <c r="A6" s="160"/>
      <c r="B6" s="161"/>
      <c r="C6" s="162"/>
      <c r="D6" s="163">
        <v>23488</v>
      </c>
      <c r="E6" s="164"/>
      <c r="F6" s="165">
        <v>35325</v>
      </c>
      <c r="G6" s="166"/>
      <c r="H6" s="167"/>
    </row>
    <row r="7" spans="1:8" x14ac:dyDescent="0.2">
      <c r="A7" s="148" t="s">
        <v>559</v>
      </c>
      <c r="B7" s="153"/>
      <c r="C7" s="154"/>
      <c r="D7" s="155">
        <v>68888</v>
      </c>
      <c r="E7" s="156"/>
      <c r="F7" s="157">
        <v>63812</v>
      </c>
      <c r="G7" s="158"/>
      <c r="H7" s="159"/>
    </row>
    <row r="8" spans="1:8" x14ac:dyDescent="0.2">
      <c r="A8" s="160"/>
      <c r="B8" s="161"/>
      <c r="C8" s="162"/>
      <c r="D8" s="163">
        <v>61024</v>
      </c>
      <c r="E8" s="164"/>
      <c r="F8" s="165">
        <v>33848</v>
      </c>
      <c r="G8" s="166"/>
      <c r="H8" s="167"/>
    </row>
    <row r="9" spans="1:8" x14ac:dyDescent="0.2">
      <c r="A9" s="148" t="s">
        <v>560</v>
      </c>
      <c r="B9" s="153"/>
      <c r="C9" s="154"/>
      <c r="D9" s="155">
        <v>41493</v>
      </c>
      <c r="E9" s="156"/>
      <c r="F9" s="157">
        <v>45945</v>
      </c>
      <c r="G9" s="158"/>
      <c r="H9" s="159"/>
    </row>
    <row r="10" spans="1:8" x14ac:dyDescent="0.2">
      <c r="A10" s="160"/>
      <c r="B10" s="161"/>
      <c r="C10" s="162"/>
      <c r="D10" s="163">
        <v>36146</v>
      </c>
      <c r="E10" s="164"/>
      <c r="F10" s="165">
        <v>25180</v>
      </c>
      <c r="G10" s="166"/>
      <c r="H10" s="167"/>
    </row>
    <row r="11" spans="1:8" x14ac:dyDescent="0.2">
      <c r="A11" s="148" t="s">
        <v>561</v>
      </c>
      <c r="B11" s="153"/>
      <c r="C11" s="154"/>
      <c r="D11" s="155">
        <v>22994</v>
      </c>
      <c r="E11" s="156"/>
      <c r="F11" s="157">
        <v>44475</v>
      </c>
      <c r="G11" s="158"/>
      <c r="H11" s="159"/>
    </row>
    <row r="12" spans="1:8" x14ac:dyDescent="0.2">
      <c r="A12" s="160"/>
      <c r="B12" s="161"/>
      <c r="C12" s="168"/>
      <c r="D12" s="163">
        <v>17306</v>
      </c>
      <c r="E12" s="164"/>
      <c r="F12" s="165">
        <v>24780</v>
      </c>
      <c r="G12" s="166"/>
      <c r="H12" s="167"/>
    </row>
    <row r="13" spans="1:8" x14ac:dyDescent="0.2">
      <c r="A13" s="148"/>
      <c r="B13" s="153"/>
      <c r="C13" s="169"/>
      <c r="D13" s="170">
        <v>37756</v>
      </c>
      <c r="E13" s="171"/>
      <c r="F13" s="172">
        <v>54260</v>
      </c>
      <c r="G13" s="173"/>
      <c r="H13" s="159"/>
    </row>
    <row r="14" spans="1:8" x14ac:dyDescent="0.2">
      <c r="A14" s="160"/>
      <c r="B14" s="161"/>
      <c r="C14" s="162"/>
      <c r="D14" s="163">
        <v>31143</v>
      </c>
      <c r="E14" s="164"/>
      <c r="F14" s="165">
        <v>30392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3.96</v>
      </c>
      <c r="C19" s="174">
        <f>ROUND(VALUE(SUBSTITUTE(実質収支比率等に係る経年分析!G$48,"▲","-")),2)</f>
        <v>1.28</v>
      </c>
      <c r="D19" s="174">
        <f>ROUND(VALUE(SUBSTITUTE(実質収支比率等に係る経年分析!H$48,"▲","-")),2)</f>
        <v>3.19</v>
      </c>
      <c r="E19" s="174">
        <f>ROUND(VALUE(SUBSTITUTE(実質収支比率等に係る経年分析!I$48,"▲","-")),2)</f>
        <v>7.24</v>
      </c>
      <c r="F19" s="174">
        <f>ROUND(VALUE(SUBSTITUTE(実質収支比率等に係る経年分析!J$48,"▲","-")),2)</f>
        <v>5.07</v>
      </c>
    </row>
    <row r="20" spans="1:11" x14ac:dyDescent="0.2">
      <c r="A20" s="174" t="s">
        <v>57</v>
      </c>
      <c r="B20" s="174">
        <f>ROUND(VALUE(SUBSTITUTE(実質収支比率等に係る経年分析!F$47,"▲","-")),2)</f>
        <v>13.76</v>
      </c>
      <c r="C20" s="174">
        <f>ROUND(VALUE(SUBSTITUTE(実質収支比率等に係る経年分析!G$47,"▲","-")),2)</f>
        <v>15.11</v>
      </c>
      <c r="D20" s="174">
        <f>ROUND(VALUE(SUBSTITUTE(実質収支比率等に係る経年分析!H$47,"▲","-")),2)</f>
        <v>13.5</v>
      </c>
      <c r="E20" s="174">
        <f>ROUND(VALUE(SUBSTITUTE(実質収支比率等に係る経年分析!I$47,"▲","-")),2)</f>
        <v>14.31</v>
      </c>
      <c r="F20" s="174">
        <f>ROUND(VALUE(SUBSTITUTE(実質収支比率等に係る経年分析!J$47,"▲","-")),2)</f>
        <v>18.32</v>
      </c>
    </row>
    <row r="21" spans="1:11" x14ac:dyDescent="0.2">
      <c r="A21" s="174" t="s">
        <v>58</v>
      </c>
      <c r="B21" s="174">
        <f>IF(ISNUMBER(VALUE(SUBSTITUTE(実質収支比率等に係る経年分析!F$49,"▲","-"))),ROUND(VALUE(SUBSTITUTE(実質収支比率等に係る経年分析!F$49,"▲","-")),2),NA())</f>
        <v>1.38</v>
      </c>
      <c r="C21" s="174">
        <f>IF(ISNUMBER(VALUE(SUBSTITUTE(実質収支比率等に係る経年分析!G$49,"▲","-"))),ROUND(VALUE(SUBSTITUTE(実質収支比率等に係る経年分析!G$49,"▲","-")),2),NA())</f>
        <v>-1.6</v>
      </c>
      <c r="D21" s="174">
        <f>IF(ISNUMBER(VALUE(SUBSTITUTE(実質収支比率等に係る経年分析!H$49,"▲","-"))),ROUND(VALUE(SUBSTITUTE(実質収支比率等に係る経年分析!H$49,"▲","-")),2),NA())</f>
        <v>0.82</v>
      </c>
      <c r="E21" s="174">
        <f>IF(ISNUMBER(VALUE(SUBSTITUTE(実質収支比率等に係る経年分析!I$49,"▲","-"))),ROUND(VALUE(SUBSTITUTE(実質収支比率等に係る経年分析!I$49,"▲","-")),2),NA())</f>
        <v>5.68</v>
      </c>
      <c r="F21" s="174">
        <f>IF(ISNUMBER(VALUE(SUBSTITUTE(実質収支比率等に係る経年分析!J$49,"▲","-"))),ROUND(VALUE(SUBSTITUTE(実質収支比率等に係る経年分析!J$49,"▲","-")),2),NA())</f>
        <v>1.49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国民健康保険事業特別会計（施設勘定堅上診療所）</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0.27</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2">
      <c r="A32" s="175" t="str">
        <f>IF(連結実質赤字比率に係る赤字・黒字の構成分析!C$38="",NA(),連結実質赤字比率に係る赤字・黒字の構成分析!C$38)</f>
        <v>国民健康保険事業特別会計（事業勘定）</v>
      </c>
      <c r="B32" s="175">
        <f>IF(ROUND(VALUE(SUBSTITUTE(連結実質赤字比率に係る赤字・黒字の構成分析!F$38,"▲", "-")), 2) &lt; 0, ABS(ROUND(VALUE(SUBSTITUTE(連結実質赤字比率に係る赤字・黒字の構成分析!F$38,"▲", "-")), 2)), NA())</f>
        <v>0.18</v>
      </c>
      <c r="C32" s="175" t="e">
        <f>IF(ROUND(VALUE(SUBSTITUTE(連結実質赤字比率に係る赤字・黒字の構成分析!F$38,"▲", "-")), 2) &gt;= 0, ABS(ROUND(VALUE(SUBSTITUTE(連結実質赤字比率に係る赤字・黒字の構成分析!F$38,"▲", "-")), 2)), NA())</f>
        <v>#N/A</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0.49</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5.0599999999999996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16.54</v>
      </c>
    </row>
    <row r="36" spans="1:16" x14ac:dyDescent="0.2">
      <c r="A36" s="175" t="str">
        <f>IF(連結実質赤字比率に係る赤字・黒字の構成分析!C$34="",NA(),連結実質赤字比率に係る赤字・黒字の構成分析!C$34)</f>
        <v>市立柏原病院事業会計</v>
      </c>
      <c r="B36" s="175">
        <f>IF(ROUND(VALUE(SUBSTITUTE(連結実質赤字比率に係る赤字・黒字の構成分析!F$34,"▲", "-")), 2) &lt; 0, ABS(ROUND(VALUE(SUBSTITUTE(連結実質赤字比率に係る赤字・黒字の構成分析!F$34,"▲", "-")), 2)), NA())</f>
        <v>4.63</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4.29</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20.77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2482</v>
      </c>
      <c r="E42" s="176"/>
      <c r="F42" s="176"/>
      <c r="G42" s="176">
        <f>'実質公債費比率（分子）の構造'!L$52</f>
        <v>2504</v>
      </c>
      <c r="H42" s="176"/>
      <c r="I42" s="176"/>
      <c r="J42" s="176">
        <f>'実質公債費比率（分子）の構造'!M$52</f>
        <v>2493</v>
      </c>
      <c r="K42" s="176"/>
      <c r="L42" s="176"/>
      <c r="M42" s="176">
        <f>'実質公債費比率（分子）の構造'!N$52</f>
        <v>2503</v>
      </c>
      <c r="N42" s="176"/>
      <c r="O42" s="176"/>
      <c r="P42" s="176">
        <f>'実質公債費比率（分子）の構造'!O$52</f>
        <v>2486</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f>'実質公債費比率（分子）の構造'!O$50</f>
        <v>0</v>
      </c>
      <c r="O44" s="176"/>
      <c r="P44" s="176"/>
    </row>
    <row r="45" spans="1:16" x14ac:dyDescent="0.2">
      <c r="A45" s="176" t="s">
        <v>68</v>
      </c>
      <c r="B45" s="176">
        <f>'実質公債費比率（分子）の構造'!K$49</f>
        <v>178</v>
      </c>
      <c r="C45" s="176"/>
      <c r="D45" s="176"/>
      <c r="E45" s="176">
        <f>'実質公債費比率（分子）の構造'!L$49</f>
        <v>115</v>
      </c>
      <c r="F45" s="176"/>
      <c r="G45" s="176"/>
      <c r="H45" s="176">
        <f>'実質公債費比率（分子）の構造'!M$49</f>
        <v>99</v>
      </c>
      <c r="I45" s="176"/>
      <c r="J45" s="176"/>
      <c r="K45" s="176">
        <f>'実質公債費比率（分子）の構造'!N$49</f>
        <v>116</v>
      </c>
      <c r="L45" s="176"/>
      <c r="M45" s="176"/>
      <c r="N45" s="176">
        <f>'実質公債費比率（分子）の構造'!O$49</f>
        <v>125</v>
      </c>
      <c r="O45" s="176"/>
      <c r="P45" s="176"/>
    </row>
    <row r="46" spans="1:16" x14ac:dyDescent="0.2">
      <c r="A46" s="176" t="s">
        <v>69</v>
      </c>
      <c r="B46" s="176">
        <f>'実質公債費比率（分子）の構造'!K$48</f>
        <v>845</v>
      </c>
      <c r="C46" s="176"/>
      <c r="D46" s="176"/>
      <c r="E46" s="176">
        <f>'実質公債費比率（分子）の構造'!L$48</f>
        <v>922</v>
      </c>
      <c r="F46" s="176"/>
      <c r="G46" s="176"/>
      <c r="H46" s="176">
        <f>'実質公債費比率（分子）の構造'!M$48</f>
        <v>912</v>
      </c>
      <c r="I46" s="176"/>
      <c r="J46" s="176"/>
      <c r="K46" s="176">
        <f>'実質公債費比率（分子）の構造'!N$48</f>
        <v>940</v>
      </c>
      <c r="L46" s="176"/>
      <c r="M46" s="176"/>
      <c r="N46" s="176">
        <f>'実質公債費比率（分子）の構造'!O$48</f>
        <v>972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1921</v>
      </c>
      <c r="C49" s="176"/>
      <c r="D49" s="176"/>
      <c r="E49" s="176">
        <f>'実質公債費比率（分子）の構造'!L$45</f>
        <v>1838</v>
      </c>
      <c r="F49" s="176"/>
      <c r="G49" s="176"/>
      <c r="H49" s="176">
        <f>'実質公債費比率（分子）の構造'!M$45</f>
        <v>1878</v>
      </c>
      <c r="I49" s="176"/>
      <c r="J49" s="176"/>
      <c r="K49" s="176">
        <f>'実質公債費比率（分子）の構造'!N$45</f>
        <v>2046</v>
      </c>
      <c r="L49" s="176"/>
      <c r="M49" s="176"/>
      <c r="N49" s="176">
        <f>'実質公債費比率（分子）の構造'!O$45</f>
        <v>2170</v>
      </c>
      <c r="O49" s="176"/>
      <c r="P49" s="176"/>
    </row>
    <row r="50" spans="1:16" x14ac:dyDescent="0.2">
      <c r="A50" s="176" t="s">
        <v>73</v>
      </c>
      <c r="B50" s="176" t="e">
        <f>NA()</f>
        <v>#N/A</v>
      </c>
      <c r="C50" s="176">
        <f>IF(ISNUMBER('実質公債費比率（分子）の構造'!K$53),'実質公債費比率（分子）の構造'!K$53,NA())</f>
        <v>462</v>
      </c>
      <c r="D50" s="176" t="e">
        <f>NA()</f>
        <v>#N/A</v>
      </c>
      <c r="E50" s="176" t="e">
        <f>NA()</f>
        <v>#N/A</v>
      </c>
      <c r="F50" s="176">
        <f>IF(ISNUMBER('実質公債費比率（分子）の構造'!L$53),'実質公債費比率（分子）の構造'!L$53,NA())</f>
        <v>371</v>
      </c>
      <c r="G50" s="176" t="e">
        <f>NA()</f>
        <v>#N/A</v>
      </c>
      <c r="H50" s="176" t="e">
        <f>NA()</f>
        <v>#N/A</v>
      </c>
      <c r="I50" s="176">
        <f>IF(ISNUMBER('実質公債費比率（分子）の構造'!M$53),'実質公債費比率（分子）の構造'!M$53,NA())</f>
        <v>397</v>
      </c>
      <c r="J50" s="176" t="e">
        <f>NA()</f>
        <v>#N/A</v>
      </c>
      <c r="K50" s="176" t="e">
        <f>NA()</f>
        <v>#N/A</v>
      </c>
      <c r="L50" s="176">
        <f>IF(ISNUMBER('実質公債費比率（分子）の構造'!N$53),'実質公債費比率（分子）の構造'!N$53,NA())</f>
        <v>599</v>
      </c>
      <c r="M50" s="176" t="e">
        <f>NA()</f>
        <v>#N/A</v>
      </c>
      <c r="N50" s="176" t="e">
        <f>NA()</f>
        <v>#N/A</v>
      </c>
      <c r="O50" s="176">
        <f>IF(ISNUMBER('実質公債費比率（分子）の構造'!O$53),'実質公債費比率（分子）の構造'!O$53,NA())</f>
        <v>781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26401</v>
      </c>
      <c r="E56" s="175"/>
      <c r="F56" s="175"/>
      <c r="G56" s="175">
        <f>'将来負担比率（分子）の構造'!J$52</f>
        <v>26307</v>
      </c>
      <c r="H56" s="175"/>
      <c r="I56" s="175"/>
      <c r="J56" s="175">
        <f>'将来負担比率（分子）の構造'!K$52</f>
        <v>26264</v>
      </c>
      <c r="K56" s="175"/>
      <c r="L56" s="175"/>
      <c r="M56" s="175">
        <f>'将来負担比率（分子）の構造'!L$52</f>
        <v>25705</v>
      </c>
      <c r="N56" s="175"/>
      <c r="O56" s="175"/>
      <c r="P56" s="175">
        <f>'将来負担比率（分子）の構造'!M$52</f>
        <v>24573</v>
      </c>
    </row>
    <row r="57" spans="1:16" x14ac:dyDescent="0.2">
      <c r="A57" s="175" t="s">
        <v>44</v>
      </c>
      <c r="B57" s="175"/>
      <c r="C57" s="175"/>
      <c r="D57" s="175">
        <f>'将来負担比率（分子）の構造'!I$51</f>
        <v>5122</v>
      </c>
      <c r="E57" s="175"/>
      <c r="F57" s="175"/>
      <c r="G57" s="175">
        <f>'将来負担比率（分子）の構造'!J$51</f>
        <v>4907</v>
      </c>
      <c r="H57" s="175"/>
      <c r="I57" s="175"/>
      <c r="J57" s="175">
        <f>'将来負担比率（分子）の構造'!K$51</f>
        <v>4648</v>
      </c>
      <c r="K57" s="175"/>
      <c r="L57" s="175"/>
      <c r="M57" s="175">
        <f>'将来負担比率（分子）の構造'!L$51</f>
        <v>4476</v>
      </c>
      <c r="N57" s="175"/>
      <c r="O57" s="175"/>
      <c r="P57" s="175">
        <f>'将来負担比率（分子）の構造'!M$51</f>
        <v>4204</v>
      </c>
    </row>
    <row r="58" spans="1:16" x14ac:dyDescent="0.2">
      <c r="A58" s="175" t="s">
        <v>43</v>
      </c>
      <c r="B58" s="175"/>
      <c r="C58" s="175"/>
      <c r="D58" s="175">
        <f>'将来負担比率（分子）の構造'!I$50</f>
        <v>3909</v>
      </c>
      <c r="E58" s="175"/>
      <c r="F58" s="175"/>
      <c r="G58" s="175">
        <f>'将来負担比率（分子）の構造'!J$50</f>
        <v>4309</v>
      </c>
      <c r="H58" s="175"/>
      <c r="I58" s="175"/>
      <c r="J58" s="175">
        <f>'将来負担比率（分子）の構造'!K$50</f>
        <v>4458</v>
      </c>
      <c r="K58" s="175"/>
      <c r="L58" s="175"/>
      <c r="M58" s="175">
        <f>'将来負担比率（分子）の構造'!L$50</f>
        <v>5496</v>
      </c>
      <c r="N58" s="175"/>
      <c r="O58" s="175"/>
      <c r="P58" s="175">
        <f>'将来負担比率（分子）の構造'!M$50</f>
        <v>7002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2723</v>
      </c>
      <c r="C62" s="175"/>
      <c r="D62" s="175"/>
      <c r="E62" s="175">
        <f>'将来負担比率（分子）の構造'!J$45</f>
        <v>2622</v>
      </c>
      <c r="F62" s="175"/>
      <c r="G62" s="175"/>
      <c r="H62" s="175">
        <f>'将来負担比率（分子）の構造'!K$45</f>
        <v>2625</v>
      </c>
      <c r="I62" s="175"/>
      <c r="J62" s="175"/>
      <c r="K62" s="175">
        <f>'将来負担比率（分子）の構造'!L$45</f>
        <v>2839</v>
      </c>
      <c r="L62" s="175"/>
      <c r="M62" s="175"/>
      <c r="N62" s="175">
        <f>'将来負担比率（分子）の構造'!M$45</f>
        <v>2666</v>
      </c>
      <c r="O62" s="175"/>
      <c r="P62" s="175"/>
    </row>
    <row r="63" spans="1:16" x14ac:dyDescent="0.2">
      <c r="A63" s="175" t="s">
        <v>36</v>
      </c>
      <c r="B63" s="175">
        <f>'将来負担比率（分子）の構造'!I$44</f>
        <v>706</v>
      </c>
      <c r="C63" s="175"/>
      <c r="D63" s="175"/>
      <c r="E63" s="175">
        <f>'将来負担比率（分子）の構造'!J$44</f>
        <v>758</v>
      </c>
      <c r="F63" s="175"/>
      <c r="G63" s="175"/>
      <c r="H63" s="175">
        <f>'将来負担比率（分子）の構造'!K$44</f>
        <v>799</v>
      </c>
      <c r="I63" s="175"/>
      <c r="J63" s="175"/>
      <c r="K63" s="175">
        <f>'将来負担比率（分子）の構造'!L$44</f>
        <v>815</v>
      </c>
      <c r="L63" s="175"/>
      <c r="M63" s="175"/>
      <c r="N63" s="175">
        <f>'将来負担比率（分子）の構造'!M$44</f>
        <v>825</v>
      </c>
      <c r="O63" s="175"/>
      <c r="P63" s="175"/>
    </row>
    <row r="64" spans="1:16" x14ac:dyDescent="0.2">
      <c r="A64" s="175" t="s">
        <v>35</v>
      </c>
      <c r="B64" s="175">
        <f>'将来負担比率（分子）の構造'!I$43</f>
        <v>11509</v>
      </c>
      <c r="C64" s="175"/>
      <c r="D64" s="175"/>
      <c r="E64" s="175">
        <f>'将来負担比率（分子）の構造'!J$43</f>
        <v>11090</v>
      </c>
      <c r="F64" s="175"/>
      <c r="G64" s="175"/>
      <c r="H64" s="175">
        <f>'将来負担比率（分子）の構造'!K$43</f>
        <v>10579</v>
      </c>
      <c r="I64" s="175"/>
      <c r="J64" s="175"/>
      <c r="K64" s="175">
        <f>'将来負担比率（分子）の構造'!L$43</f>
        <v>10306</v>
      </c>
      <c r="L64" s="175"/>
      <c r="M64" s="175"/>
      <c r="N64" s="175">
        <f>'将来負担比率（分子）の構造'!M$43</f>
        <v>10153</v>
      </c>
      <c r="O64" s="175"/>
      <c r="P64" s="175"/>
    </row>
    <row r="65" spans="1:16" x14ac:dyDescent="0.2">
      <c r="A65" s="175" t="s">
        <v>34</v>
      </c>
      <c r="B65" s="175">
        <f>'将来負担比率（分子）の構造'!I$42</f>
        <v>302</v>
      </c>
      <c r="C65" s="175"/>
      <c r="D65" s="175"/>
      <c r="E65" s="175">
        <f>'将来負担比率（分子）の構造'!J$42</f>
        <v>378</v>
      </c>
      <c r="F65" s="175"/>
      <c r="G65" s="175"/>
      <c r="H65" s="175">
        <f>'将来負担比率（分子）の構造'!K$42</f>
        <v>383</v>
      </c>
      <c r="I65" s="175"/>
      <c r="J65" s="175"/>
      <c r="K65" s="175">
        <f>'将来負担比率（分子）の構造'!L$42</f>
        <v>328</v>
      </c>
      <c r="L65" s="175"/>
      <c r="M65" s="175"/>
      <c r="N65" s="175">
        <f>'将来負担比率（分子）の構造'!M$42</f>
        <v>304</v>
      </c>
      <c r="O65" s="175"/>
      <c r="P65" s="175"/>
    </row>
    <row r="66" spans="1:16" x14ac:dyDescent="0.2">
      <c r="A66" s="175" t="s">
        <v>33</v>
      </c>
      <c r="B66" s="175">
        <f>'将来負担比率（分子）の構造'!I$41</f>
        <v>19183</v>
      </c>
      <c r="C66" s="175"/>
      <c r="D66" s="175"/>
      <c r="E66" s="175">
        <f>'将来負担比率（分子）の構造'!J$41</f>
        <v>19639</v>
      </c>
      <c r="F66" s="175"/>
      <c r="G66" s="175"/>
      <c r="H66" s="175">
        <f>'将来負担比率（分子）の構造'!K$41</f>
        <v>22359</v>
      </c>
      <c r="I66" s="175"/>
      <c r="J66" s="175"/>
      <c r="K66" s="175">
        <f>'将来負担比率（分子）の構造'!L$41</f>
        <v>23389</v>
      </c>
      <c r="L66" s="175"/>
      <c r="M66" s="175"/>
      <c r="N66" s="175">
        <f>'将来負担比率（分子）の構造'!M$41</f>
        <v>22165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1376</v>
      </c>
      <c r="J67" s="175" t="e">
        <f>NA()</f>
        <v>#N/A</v>
      </c>
      <c r="K67" s="175" t="e">
        <f>NA()</f>
        <v>#N/A</v>
      </c>
      <c r="L67" s="175">
        <f>IF(ISNUMBER('将来負担比率（分子）の構造'!L$53), IF('将来負担比率（分子）の構造'!L$53 &lt; 0, 0, '将来負担比率（分子）の構造'!L$53), NA())</f>
        <v>1999</v>
      </c>
      <c r="M67" s="175" t="e">
        <f>NA()</f>
        <v>#N/A</v>
      </c>
      <c r="N67" s="175" t="e">
        <f>NA()</f>
        <v>#N/A</v>
      </c>
      <c r="O67" s="175">
        <f>IF(ISNUMBER('将来負担比率（分子）の構造'!M$53), IF('将来負担比率（分子）の構造'!M$53 &lt; 0, 0, '将来負担比率（分子）の構造'!M$53), NA())</f>
        <v>334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2073</v>
      </c>
      <c r="C72" s="179">
        <f>基金残高に係る経年分析!G55</f>
        <v>2311</v>
      </c>
      <c r="D72" s="179">
        <f>基金残高に係る経年分析!H55</f>
        <v>2901</v>
      </c>
    </row>
    <row r="73" spans="1:16" x14ac:dyDescent="0.2">
      <c r="A73" s="178" t="s">
        <v>80</v>
      </c>
      <c r="B73" s="179">
        <f>基金残高に係る経年分析!F56</f>
        <v>0</v>
      </c>
      <c r="C73" s="179">
        <f>基金残高に係る経年分析!G56</f>
        <v>524</v>
      </c>
      <c r="D73" s="179">
        <f>基金残高に係る経年分析!H56</f>
        <v>524</v>
      </c>
    </row>
    <row r="74" spans="1:16" x14ac:dyDescent="0.2">
      <c r="A74" s="178" t="s">
        <v>81</v>
      </c>
      <c r="B74" s="179">
        <f>基金残高に係る経年分析!F57</f>
        <v>1361</v>
      </c>
      <c r="C74" s="179">
        <f>基金残高に係る経年分析!G57</f>
        <v>1374</v>
      </c>
      <c r="D74" s="179">
        <f>基金残高に係る経年分析!H57</f>
        <v>2240</v>
      </c>
    </row>
  </sheetData>
  <sheetProtection algorithmName="SHA-512" hashValue="x06ituz1j9kTeeZB4EsPRzUEahhA+5+6SgrwfKoR1EpKtG2xwz/xJfR1OOeS9WyaZ3rp/L6umLJDhpEyaaUEiA==" saltValue="sQdvdcpDErue8IuSvBA1i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4" t="s">
        <v>222</v>
      </c>
      <c r="DI1" s="605"/>
      <c r="DJ1" s="605"/>
      <c r="DK1" s="605"/>
      <c r="DL1" s="605"/>
      <c r="DM1" s="605"/>
      <c r="DN1" s="606"/>
      <c r="DO1" s="214"/>
      <c r="DP1" s="604" t="s">
        <v>223</v>
      </c>
      <c r="DQ1" s="605"/>
      <c r="DR1" s="605"/>
      <c r="DS1" s="605"/>
      <c r="DT1" s="605"/>
      <c r="DU1" s="605"/>
      <c r="DV1" s="605"/>
      <c r="DW1" s="605"/>
      <c r="DX1" s="605"/>
      <c r="DY1" s="605"/>
      <c r="DZ1" s="605"/>
      <c r="EA1" s="605"/>
      <c r="EB1" s="605"/>
      <c r="EC1" s="606"/>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7" t="s">
        <v>225</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226</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227</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7" t="s">
        <v>1</v>
      </c>
      <c r="C4" s="608"/>
      <c r="D4" s="608"/>
      <c r="E4" s="608"/>
      <c r="F4" s="608"/>
      <c r="G4" s="608"/>
      <c r="H4" s="608"/>
      <c r="I4" s="608"/>
      <c r="J4" s="608"/>
      <c r="K4" s="608"/>
      <c r="L4" s="608"/>
      <c r="M4" s="608"/>
      <c r="N4" s="608"/>
      <c r="O4" s="608"/>
      <c r="P4" s="608"/>
      <c r="Q4" s="609"/>
      <c r="R4" s="607" t="s">
        <v>228</v>
      </c>
      <c r="S4" s="608"/>
      <c r="T4" s="608"/>
      <c r="U4" s="608"/>
      <c r="V4" s="608"/>
      <c r="W4" s="608"/>
      <c r="X4" s="608"/>
      <c r="Y4" s="609"/>
      <c r="Z4" s="607" t="s">
        <v>229</v>
      </c>
      <c r="AA4" s="608"/>
      <c r="AB4" s="608"/>
      <c r="AC4" s="609"/>
      <c r="AD4" s="607" t="s">
        <v>230</v>
      </c>
      <c r="AE4" s="608"/>
      <c r="AF4" s="608"/>
      <c r="AG4" s="608"/>
      <c r="AH4" s="608"/>
      <c r="AI4" s="608"/>
      <c r="AJ4" s="608"/>
      <c r="AK4" s="609"/>
      <c r="AL4" s="607" t="s">
        <v>229</v>
      </c>
      <c r="AM4" s="608"/>
      <c r="AN4" s="608"/>
      <c r="AO4" s="609"/>
      <c r="AP4" s="610" t="s">
        <v>231</v>
      </c>
      <c r="AQ4" s="610"/>
      <c r="AR4" s="610"/>
      <c r="AS4" s="610"/>
      <c r="AT4" s="610"/>
      <c r="AU4" s="610"/>
      <c r="AV4" s="610"/>
      <c r="AW4" s="610"/>
      <c r="AX4" s="610"/>
      <c r="AY4" s="610"/>
      <c r="AZ4" s="610"/>
      <c r="BA4" s="610"/>
      <c r="BB4" s="610"/>
      <c r="BC4" s="610"/>
      <c r="BD4" s="610"/>
      <c r="BE4" s="610"/>
      <c r="BF4" s="610"/>
      <c r="BG4" s="610" t="s">
        <v>232</v>
      </c>
      <c r="BH4" s="610"/>
      <c r="BI4" s="610"/>
      <c r="BJ4" s="610"/>
      <c r="BK4" s="610"/>
      <c r="BL4" s="610"/>
      <c r="BM4" s="610"/>
      <c r="BN4" s="610"/>
      <c r="BO4" s="610" t="s">
        <v>229</v>
      </c>
      <c r="BP4" s="610"/>
      <c r="BQ4" s="610"/>
      <c r="BR4" s="610"/>
      <c r="BS4" s="610" t="s">
        <v>233</v>
      </c>
      <c r="BT4" s="610"/>
      <c r="BU4" s="610"/>
      <c r="BV4" s="610"/>
      <c r="BW4" s="610"/>
      <c r="BX4" s="610"/>
      <c r="BY4" s="610"/>
      <c r="BZ4" s="610"/>
      <c r="CA4" s="610"/>
      <c r="CB4" s="610"/>
      <c r="CD4" s="607" t="s">
        <v>234</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2">
      <c r="B5" s="611" t="s">
        <v>235</v>
      </c>
      <c r="C5" s="612"/>
      <c r="D5" s="612"/>
      <c r="E5" s="612"/>
      <c r="F5" s="612"/>
      <c r="G5" s="612"/>
      <c r="H5" s="612"/>
      <c r="I5" s="612"/>
      <c r="J5" s="612"/>
      <c r="K5" s="612"/>
      <c r="L5" s="612"/>
      <c r="M5" s="612"/>
      <c r="N5" s="612"/>
      <c r="O5" s="612"/>
      <c r="P5" s="612"/>
      <c r="Q5" s="613"/>
      <c r="R5" s="614">
        <v>9094992</v>
      </c>
      <c r="S5" s="615"/>
      <c r="T5" s="615"/>
      <c r="U5" s="615"/>
      <c r="V5" s="615"/>
      <c r="W5" s="615"/>
      <c r="X5" s="615"/>
      <c r="Y5" s="616"/>
      <c r="Z5" s="617">
        <v>30.4</v>
      </c>
      <c r="AA5" s="617"/>
      <c r="AB5" s="617"/>
      <c r="AC5" s="617"/>
      <c r="AD5" s="618">
        <v>8398407</v>
      </c>
      <c r="AE5" s="618"/>
      <c r="AF5" s="618"/>
      <c r="AG5" s="618"/>
      <c r="AH5" s="618"/>
      <c r="AI5" s="618"/>
      <c r="AJ5" s="618"/>
      <c r="AK5" s="618"/>
      <c r="AL5" s="619">
        <v>52.3</v>
      </c>
      <c r="AM5" s="620"/>
      <c r="AN5" s="620"/>
      <c r="AO5" s="621"/>
      <c r="AP5" s="611" t="s">
        <v>236</v>
      </c>
      <c r="AQ5" s="612"/>
      <c r="AR5" s="612"/>
      <c r="AS5" s="612"/>
      <c r="AT5" s="612"/>
      <c r="AU5" s="612"/>
      <c r="AV5" s="612"/>
      <c r="AW5" s="612"/>
      <c r="AX5" s="612"/>
      <c r="AY5" s="612"/>
      <c r="AZ5" s="612"/>
      <c r="BA5" s="612"/>
      <c r="BB5" s="612"/>
      <c r="BC5" s="612"/>
      <c r="BD5" s="612"/>
      <c r="BE5" s="612"/>
      <c r="BF5" s="613"/>
      <c r="BG5" s="625">
        <v>8398407</v>
      </c>
      <c r="BH5" s="626"/>
      <c r="BI5" s="626"/>
      <c r="BJ5" s="626"/>
      <c r="BK5" s="626"/>
      <c r="BL5" s="626"/>
      <c r="BM5" s="626"/>
      <c r="BN5" s="627"/>
      <c r="BO5" s="628">
        <v>92.3</v>
      </c>
      <c r="BP5" s="628"/>
      <c r="BQ5" s="628"/>
      <c r="BR5" s="628"/>
      <c r="BS5" s="629">
        <v>158479</v>
      </c>
      <c r="BT5" s="629"/>
      <c r="BU5" s="629"/>
      <c r="BV5" s="629"/>
      <c r="BW5" s="629"/>
      <c r="BX5" s="629"/>
      <c r="BY5" s="629"/>
      <c r="BZ5" s="629"/>
      <c r="CA5" s="629"/>
      <c r="CB5" s="633"/>
      <c r="CD5" s="607" t="s">
        <v>231</v>
      </c>
      <c r="CE5" s="608"/>
      <c r="CF5" s="608"/>
      <c r="CG5" s="608"/>
      <c r="CH5" s="608"/>
      <c r="CI5" s="608"/>
      <c r="CJ5" s="608"/>
      <c r="CK5" s="608"/>
      <c r="CL5" s="608"/>
      <c r="CM5" s="608"/>
      <c r="CN5" s="608"/>
      <c r="CO5" s="608"/>
      <c r="CP5" s="608"/>
      <c r="CQ5" s="609"/>
      <c r="CR5" s="607" t="s">
        <v>237</v>
      </c>
      <c r="CS5" s="608"/>
      <c r="CT5" s="608"/>
      <c r="CU5" s="608"/>
      <c r="CV5" s="608"/>
      <c r="CW5" s="608"/>
      <c r="CX5" s="608"/>
      <c r="CY5" s="609"/>
      <c r="CZ5" s="607" t="s">
        <v>229</v>
      </c>
      <c r="DA5" s="608"/>
      <c r="DB5" s="608"/>
      <c r="DC5" s="609"/>
      <c r="DD5" s="607" t="s">
        <v>238</v>
      </c>
      <c r="DE5" s="608"/>
      <c r="DF5" s="608"/>
      <c r="DG5" s="608"/>
      <c r="DH5" s="608"/>
      <c r="DI5" s="608"/>
      <c r="DJ5" s="608"/>
      <c r="DK5" s="608"/>
      <c r="DL5" s="608"/>
      <c r="DM5" s="608"/>
      <c r="DN5" s="608"/>
      <c r="DO5" s="608"/>
      <c r="DP5" s="609"/>
      <c r="DQ5" s="607" t="s">
        <v>239</v>
      </c>
      <c r="DR5" s="608"/>
      <c r="DS5" s="608"/>
      <c r="DT5" s="608"/>
      <c r="DU5" s="608"/>
      <c r="DV5" s="608"/>
      <c r="DW5" s="608"/>
      <c r="DX5" s="608"/>
      <c r="DY5" s="608"/>
      <c r="DZ5" s="608"/>
      <c r="EA5" s="608"/>
      <c r="EB5" s="608"/>
      <c r="EC5" s="609"/>
    </row>
    <row r="6" spans="2:143" ht="11.25" customHeight="1" x14ac:dyDescent="0.2">
      <c r="B6" s="622" t="s">
        <v>240</v>
      </c>
      <c r="C6" s="623"/>
      <c r="D6" s="623"/>
      <c r="E6" s="623"/>
      <c r="F6" s="623"/>
      <c r="G6" s="623"/>
      <c r="H6" s="623"/>
      <c r="I6" s="623"/>
      <c r="J6" s="623"/>
      <c r="K6" s="623"/>
      <c r="L6" s="623"/>
      <c r="M6" s="623"/>
      <c r="N6" s="623"/>
      <c r="O6" s="623"/>
      <c r="P6" s="623"/>
      <c r="Q6" s="624"/>
      <c r="R6" s="625">
        <v>125954</v>
      </c>
      <c r="S6" s="626"/>
      <c r="T6" s="626"/>
      <c r="U6" s="626"/>
      <c r="V6" s="626"/>
      <c r="W6" s="626"/>
      <c r="X6" s="626"/>
      <c r="Y6" s="627"/>
      <c r="Z6" s="628">
        <v>0.4</v>
      </c>
      <c r="AA6" s="628"/>
      <c r="AB6" s="628"/>
      <c r="AC6" s="628"/>
      <c r="AD6" s="629">
        <v>125954</v>
      </c>
      <c r="AE6" s="629"/>
      <c r="AF6" s="629"/>
      <c r="AG6" s="629"/>
      <c r="AH6" s="629"/>
      <c r="AI6" s="629"/>
      <c r="AJ6" s="629"/>
      <c r="AK6" s="629"/>
      <c r="AL6" s="630">
        <v>0.8</v>
      </c>
      <c r="AM6" s="631"/>
      <c r="AN6" s="631"/>
      <c r="AO6" s="632"/>
      <c r="AP6" s="622" t="s">
        <v>241</v>
      </c>
      <c r="AQ6" s="623"/>
      <c r="AR6" s="623"/>
      <c r="AS6" s="623"/>
      <c r="AT6" s="623"/>
      <c r="AU6" s="623"/>
      <c r="AV6" s="623"/>
      <c r="AW6" s="623"/>
      <c r="AX6" s="623"/>
      <c r="AY6" s="623"/>
      <c r="AZ6" s="623"/>
      <c r="BA6" s="623"/>
      <c r="BB6" s="623"/>
      <c r="BC6" s="623"/>
      <c r="BD6" s="623"/>
      <c r="BE6" s="623"/>
      <c r="BF6" s="624"/>
      <c r="BG6" s="625">
        <v>8398407</v>
      </c>
      <c r="BH6" s="626"/>
      <c r="BI6" s="626"/>
      <c r="BJ6" s="626"/>
      <c r="BK6" s="626"/>
      <c r="BL6" s="626"/>
      <c r="BM6" s="626"/>
      <c r="BN6" s="627"/>
      <c r="BO6" s="628">
        <v>92.3</v>
      </c>
      <c r="BP6" s="628"/>
      <c r="BQ6" s="628"/>
      <c r="BR6" s="628"/>
      <c r="BS6" s="629">
        <v>158479</v>
      </c>
      <c r="BT6" s="629"/>
      <c r="BU6" s="629"/>
      <c r="BV6" s="629"/>
      <c r="BW6" s="629"/>
      <c r="BX6" s="629"/>
      <c r="BY6" s="629"/>
      <c r="BZ6" s="629"/>
      <c r="CA6" s="629"/>
      <c r="CB6" s="633"/>
      <c r="CD6" s="611" t="s">
        <v>242</v>
      </c>
      <c r="CE6" s="612"/>
      <c r="CF6" s="612"/>
      <c r="CG6" s="612"/>
      <c r="CH6" s="612"/>
      <c r="CI6" s="612"/>
      <c r="CJ6" s="612"/>
      <c r="CK6" s="612"/>
      <c r="CL6" s="612"/>
      <c r="CM6" s="612"/>
      <c r="CN6" s="612"/>
      <c r="CO6" s="612"/>
      <c r="CP6" s="612"/>
      <c r="CQ6" s="613"/>
      <c r="CR6" s="625">
        <v>242824</v>
      </c>
      <c r="CS6" s="626"/>
      <c r="CT6" s="626"/>
      <c r="CU6" s="626"/>
      <c r="CV6" s="626"/>
      <c r="CW6" s="626"/>
      <c r="CX6" s="626"/>
      <c r="CY6" s="627"/>
      <c r="CZ6" s="619">
        <v>0.8</v>
      </c>
      <c r="DA6" s="620"/>
      <c r="DB6" s="620"/>
      <c r="DC6" s="636"/>
      <c r="DD6" s="634" t="s">
        <v>141</v>
      </c>
      <c r="DE6" s="626"/>
      <c r="DF6" s="626"/>
      <c r="DG6" s="626"/>
      <c r="DH6" s="626"/>
      <c r="DI6" s="626"/>
      <c r="DJ6" s="626"/>
      <c r="DK6" s="626"/>
      <c r="DL6" s="626"/>
      <c r="DM6" s="626"/>
      <c r="DN6" s="626"/>
      <c r="DO6" s="626"/>
      <c r="DP6" s="627"/>
      <c r="DQ6" s="634">
        <v>242803</v>
      </c>
      <c r="DR6" s="626"/>
      <c r="DS6" s="626"/>
      <c r="DT6" s="626"/>
      <c r="DU6" s="626"/>
      <c r="DV6" s="626"/>
      <c r="DW6" s="626"/>
      <c r="DX6" s="626"/>
      <c r="DY6" s="626"/>
      <c r="DZ6" s="626"/>
      <c r="EA6" s="626"/>
      <c r="EB6" s="626"/>
      <c r="EC6" s="635"/>
    </row>
    <row r="7" spans="2:143" ht="11.25" customHeight="1" x14ac:dyDescent="0.2">
      <c r="B7" s="622" t="s">
        <v>243</v>
      </c>
      <c r="C7" s="623"/>
      <c r="D7" s="623"/>
      <c r="E7" s="623"/>
      <c r="F7" s="623"/>
      <c r="G7" s="623"/>
      <c r="H7" s="623"/>
      <c r="I7" s="623"/>
      <c r="J7" s="623"/>
      <c r="K7" s="623"/>
      <c r="L7" s="623"/>
      <c r="M7" s="623"/>
      <c r="N7" s="623"/>
      <c r="O7" s="623"/>
      <c r="P7" s="623"/>
      <c r="Q7" s="624"/>
      <c r="R7" s="625">
        <v>8765</v>
      </c>
      <c r="S7" s="626"/>
      <c r="T7" s="626"/>
      <c r="U7" s="626"/>
      <c r="V7" s="626"/>
      <c r="W7" s="626"/>
      <c r="X7" s="626"/>
      <c r="Y7" s="627"/>
      <c r="Z7" s="628">
        <v>0</v>
      </c>
      <c r="AA7" s="628"/>
      <c r="AB7" s="628"/>
      <c r="AC7" s="628"/>
      <c r="AD7" s="629">
        <v>8765</v>
      </c>
      <c r="AE7" s="629"/>
      <c r="AF7" s="629"/>
      <c r="AG7" s="629"/>
      <c r="AH7" s="629"/>
      <c r="AI7" s="629"/>
      <c r="AJ7" s="629"/>
      <c r="AK7" s="629"/>
      <c r="AL7" s="630">
        <v>0.1</v>
      </c>
      <c r="AM7" s="631"/>
      <c r="AN7" s="631"/>
      <c r="AO7" s="632"/>
      <c r="AP7" s="622" t="s">
        <v>244</v>
      </c>
      <c r="AQ7" s="623"/>
      <c r="AR7" s="623"/>
      <c r="AS7" s="623"/>
      <c r="AT7" s="623"/>
      <c r="AU7" s="623"/>
      <c r="AV7" s="623"/>
      <c r="AW7" s="623"/>
      <c r="AX7" s="623"/>
      <c r="AY7" s="623"/>
      <c r="AZ7" s="623"/>
      <c r="BA7" s="623"/>
      <c r="BB7" s="623"/>
      <c r="BC7" s="623"/>
      <c r="BD7" s="623"/>
      <c r="BE7" s="623"/>
      <c r="BF7" s="624"/>
      <c r="BG7" s="625">
        <v>4280795</v>
      </c>
      <c r="BH7" s="626"/>
      <c r="BI7" s="626"/>
      <c r="BJ7" s="626"/>
      <c r="BK7" s="626"/>
      <c r="BL7" s="626"/>
      <c r="BM7" s="626"/>
      <c r="BN7" s="627"/>
      <c r="BO7" s="628">
        <v>47.1</v>
      </c>
      <c r="BP7" s="628"/>
      <c r="BQ7" s="628"/>
      <c r="BR7" s="628"/>
      <c r="BS7" s="629">
        <v>158479</v>
      </c>
      <c r="BT7" s="629"/>
      <c r="BU7" s="629"/>
      <c r="BV7" s="629"/>
      <c r="BW7" s="629"/>
      <c r="BX7" s="629"/>
      <c r="BY7" s="629"/>
      <c r="BZ7" s="629"/>
      <c r="CA7" s="629"/>
      <c r="CB7" s="633"/>
      <c r="CD7" s="622" t="s">
        <v>245</v>
      </c>
      <c r="CE7" s="623"/>
      <c r="CF7" s="623"/>
      <c r="CG7" s="623"/>
      <c r="CH7" s="623"/>
      <c r="CI7" s="623"/>
      <c r="CJ7" s="623"/>
      <c r="CK7" s="623"/>
      <c r="CL7" s="623"/>
      <c r="CM7" s="623"/>
      <c r="CN7" s="623"/>
      <c r="CO7" s="623"/>
      <c r="CP7" s="623"/>
      <c r="CQ7" s="624"/>
      <c r="CR7" s="625">
        <v>4389747</v>
      </c>
      <c r="CS7" s="626"/>
      <c r="CT7" s="626"/>
      <c r="CU7" s="626"/>
      <c r="CV7" s="626"/>
      <c r="CW7" s="626"/>
      <c r="CX7" s="626"/>
      <c r="CY7" s="627"/>
      <c r="CZ7" s="628">
        <v>15.1</v>
      </c>
      <c r="DA7" s="628"/>
      <c r="DB7" s="628"/>
      <c r="DC7" s="628"/>
      <c r="DD7" s="634">
        <v>152463</v>
      </c>
      <c r="DE7" s="626"/>
      <c r="DF7" s="626"/>
      <c r="DG7" s="626"/>
      <c r="DH7" s="626"/>
      <c r="DI7" s="626"/>
      <c r="DJ7" s="626"/>
      <c r="DK7" s="626"/>
      <c r="DL7" s="626"/>
      <c r="DM7" s="626"/>
      <c r="DN7" s="626"/>
      <c r="DO7" s="626"/>
      <c r="DP7" s="627"/>
      <c r="DQ7" s="634">
        <v>3926299</v>
      </c>
      <c r="DR7" s="626"/>
      <c r="DS7" s="626"/>
      <c r="DT7" s="626"/>
      <c r="DU7" s="626"/>
      <c r="DV7" s="626"/>
      <c r="DW7" s="626"/>
      <c r="DX7" s="626"/>
      <c r="DY7" s="626"/>
      <c r="DZ7" s="626"/>
      <c r="EA7" s="626"/>
      <c r="EB7" s="626"/>
      <c r="EC7" s="635"/>
    </row>
    <row r="8" spans="2:143" ht="11.25" customHeight="1" x14ac:dyDescent="0.2">
      <c r="B8" s="622" t="s">
        <v>246</v>
      </c>
      <c r="C8" s="623"/>
      <c r="D8" s="623"/>
      <c r="E8" s="623"/>
      <c r="F8" s="623"/>
      <c r="G8" s="623"/>
      <c r="H8" s="623"/>
      <c r="I8" s="623"/>
      <c r="J8" s="623"/>
      <c r="K8" s="623"/>
      <c r="L8" s="623"/>
      <c r="M8" s="623"/>
      <c r="N8" s="623"/>
      <c r="O8" s="623"/>
      <c r="P8" s="623"/>
      <c r="Q8" s="624"/>
      <c r="R8" s="625">
        <v>73151</v>
      </c>
      <c r="S8" s="626"/>
      <c r="T8" s="626"/>
      <c r="U8" s="626"/>
      <c r="V8" s="626"/>
      <c r="W8" s="626"/>
      <c r="X8" s="626"/>
      <c r="Y8" s="627"/>
      <c r="Z8" s="628">
        <v>0.2</v>
      </c>
      <c r="AA8" s="628"/>
      <c r="AB8" s="628"/>
      <c r="AC8" s="628"/>
      <c r="AD8" s="629">
        <v>73151</v>
      </c>
      <c r="AE8" s="629"/>
      <c r="AF8" s="629"/>
      <c r="AG8" s="629"/>
      <c r="AH8" s="629"/>
      <c r="AI8" s="629"/>
      <c r="AJ8" s="629"/>
      <c r="AK8" s="629"/>
      <c r="AL8" s="630">
        <v>0.5</v>
      </c>
      <c r="AM8" s="631"/>
      <c r="AN8" s="631"/>
      <c r="AO8" s="632"/>
      <c r="AP8" s="622" t="s">
        <v>247</v>
      </c>
      <c r="AQ8" s="623"/>
      <c r="AR8" s="623"/>
      <c r="AS8" s="623"/>
      <c r="AT8" s="623"/>
      <c r="AU8" s="623"/>
      <c r="AV8" s="623"/>
      <c r="AW8" s="623"/>
      <c r="AX8" s="623"/>
      <c r="AY8" s="623"/>
      <c r="AZ8" s="623"/>
      <c r="BA8" s="623"/>
      <c r="BB8" s="623"/>
      <c r="BC8" s="623"/>
      <c r="BD8" s="623"/>
      <c r="BE8" s="623"/>
      <c r="BF8" s="624"/>
      <c r="BG8" s="625">
        <v>115934</v>
      </c>
      <c r="BH8" s="626"/>
      <c r="BI8" s="626"/>
      <c r="BJ8" s="626"/>
      <c r="BK8" s="626"/>
      <c r="BL8" s="626"/>
      <c r="BM8" s="626"/>
      <c r="BN8" s="627"/>
      <c r="BO8" s="628">
        <v>1.3</v>
      </c>
      <c r="BP8" s="628"/>
      <c r="BQ8" s="628"/>
      <c r="BR8" s="628"/>
      <c r="BS8" s="629" t="s">
        <v>248</v>
      </c>
      <c r="BT8" s="629"/>
      <c r="BU8" s="629"/>
      <c r="BV8" s="629"/>
      <c r="BW8" s="629"/>
      <c r="BX8" s="629"/>
      <c r="BY8" s="629"/>
      <c r="BZ8" s="629"/>
      <c r="CA8" s="629"/>
      <c r="CB8" s="633"/>
      <c r="CD8" s="622" t="s">
        <v>249</v>
      </c>
      <c r="CE8" s="623"/>
      <c r="CF8" s="623"/>
      <c r="CG8" s="623"/>
      <c r="CH8" s="623"/>
      <c r="CI8" s="623"/>
      <c r="CJ8" s="623"/>
      <c r="CK8" s="623"/>
      <c r="CL8" s="623"/>
      <c r="CM8" s="623"/>
      <c r="CN8" s="623"/>
      <c r="CO8" s="623"/>
      <c r="CP8" s="623"/>
      <c r="CQ8" s="624"/>
      <c r="CR8" s="625">
        <v>12502113</v>
      </c>
      <c r="CS8" s="626"/>
      <c r="CT8" s="626"/>
      <c r="CU8" s="626"/>
      <c r="CV8" s="626"/>
      <c r="CW8" s="626"/>
      <c r="CX8" s="626"/>
      <c r="CY8" s="627"/>
      <c r="CZ8" s="628">
        <v>43.1</v>
      </c>
      <c r="DA8" s="628"/>
      <c r="DB8" s="628"/>
      <c r="DC8" s="628"/>
      <c r="DD8" s="634">
        <v>186235</v>
      </c>
      <c r="DE8" s="626"/>
      <c r="DF8" s="626"/>
      <c r="DG8" s="626"/>
      <c r="DH8" s="626"/>
      <c r="DI8" s="626"/>
      <c r="DJ8" s="626"/>
      <c r="DK8" s="626"/>
      <c r="DL8" s="626"/>
      <c r="DM8" s="626"/>
      <c r="DN8" s="626"/>
      <c r="DO8" s="626"/>
      <c r="DP8" s="627"/>
      <c r="DQ8" s="634">
        <v>5636290</v>
      </c>
      <c r="DR8" s="626"/>
      <c r="DS8" s="626"/>
      <c r="DT8" s="626"/>
      <c r="DU8" s="626"/>
      <c r="DV8" s="626"/>
      <c r="DW8" s="626"/>
      <c r="DX8" s="626"/>
      <c r="DY8" s="626"/>
      <c r="DZ8" s="626"/>
      <c r="EA8" s="626"/>
      <c r="EB8" s="626"/>
      <c r="EC8" s="635"/>
    </row>
    <row r="9" spans="2:143" ht="11.25" customHeight="1" x14ac:dyDescent="0.2">
      <c r="B9" s="622" t="s">
        <v>250</v>
      </c>
      <c r="C9" s="623"/>
      <c r="D9" s="623"/>
      <c r="E9" s="623"/>
      <c r="F9" s="623"/>
      <c r="G9" s="623"/>
      <c r="H9" s="623"/>
      <c r="I9" s="623"/>
      <c r="J9" s="623"/>
      <c r="K9" s="623"/>
      <c r="L9" s="623"/>
      <c r="M9" s="623"/>
      <c r="N9" s="623"/>
      <c r="O9" s="623"/>
      <c r="P9" s="623"/>
      <c r="Q9" s="624"/>
      <c r="R9" s="625">
        <v>52317</v>
      </c>
      <c r="S9" s="626"/>
      <c r="T9" s="626"/>
      <c r="U9" s="626"/>
      <c r="V9" s="626"/>
      <c r="W9" s="626"/>
      <c r="X9" s="626"/>
      <c r="Y9" s="627"/>
      <c r="Z9" s="628">
        <v>0.2</v>
      </c>
      <c r="AA9" s="628"/>
      <c r="AB9" s="628"/>
      <c r="AC9" s="628"/>
      <c r="AD9" s="629">
        <v>52317</v>
      </c>
      <c r="AE9" s="629"/>
      <c r="AF9" s="629"/>
      <c r="AG9" s="629"/>
      <c r="AH9" s="629"/>
      <c r="AI9" s="629"/>
      <c r="AJ9" s="629"/>
      <c r="AK9" s="629"/>
      <c r="AL9" s="630">
        <v>0.3</v>
      </c>
      <c r="AM9" s="631"/>
      <c r="AN9" s="631"/>
      <c r="AO9" s="632"/>
      <c r="AP9" s="622" t="s">
        <v>251</v>
      </c>
      <c r="AQ9" s="623"/>
      <c r="AR9" s="623"/>
      <c r="AS9" s="623"/>
      <c r="AT9" s="623"/>
      <c r="AU9" s="623"/>
      <c r="AV9" s="623"/>
      <c r="AW9" s="623"/>
      <c r="AX9" s="623"/>
      <c r="AY9" s="623"/>
      <c r="AZ9" s="623"/>
      <c r="BA9" s="623"/>
      <c r="BB9" s="623"/>
      <c r="BC9" s="623"/>
      <c r="BD9" s="623"/>
      <c r="BE9" s="623"/>
      <c r="BF9" s="624"/>
      <c r="BG9" s="625">
        <v>3466239</v>
      </c>
      <c r="BH9" s="626"/>
      <c r="BI9" s="626"/>
      <c r="BJ9" s="626"/>
      <c r="BK9" s="626"/>
      <c r="BL9" s="626"/>
      <c r="BM9" s="626"/>
      <c r="BN9" s="627"/>
      <c r="BO9" s="628">
        <v>38.1</v>
      </c>
      <c r="BP9" s="628"/>
      <c r="BQ9" s="628"/>
      <c r="BR9" s="628"/>
      <c r="BS9" s="629" t="s">
        <v>248</v>
      </c>
      <c r="BT9" s="629"/>
      <c r="BU9" s="629"/>
      <c r="BV9" s="629"/>
      <c r="BW9" s="629"/>
      <c r="BX9" s="629"/>
      <c r="BY9" s="629"/>
      <c r="BZ9" s="629"/>
      <c r="CA9" s="629"/>
      <c r="CB9" s="633"/>
      <c r="CD9" s="622" t="s">
        <v>252</v>
      </c>
      <c r="CE9" s="623"/>
      <c r="CF9" s="623"/>
      <c r="CG9" s="623"/>
      <c r="CH9" s="623"/>
      <c r="CI9" s="623"/>
      <c r="CJ9" s="623"/>
      <c r="CK9" s="623"/>
      <c r="CL9" s="623"/>
      <c r="CM9" s="623"/>
      <c r="CN9" s="623"/>
      <c r="CO9" s="623"/>
      <c r="CP9" s="623"/>
      <c r="CQ9" s="624"/>
      <c r="CR9" s="625">
        <v>2610365</v>
      </c>
      <c r="CS9" s="626"/>
      <c r="CT9" s="626"/>
      <c r="CU9" s="626"/>
      <c r="CV9" s="626"/>
      <c r="CW9" s="626"/>
      <c r="CX9" s="626"/>
      <c r="CY9" s="627"/>
      <c r="CZ9" s="628">
        <v>9</v>
      </c>
      <c r="DA9" s="628"/>
      <c r="DB9" s="628"/>
      <c r="DC9" s="628"/>
      <c r="DD9" s="634">
        <v>805</v>
      </c>
      <c r="DE9" s="626"/>
      <c r="DF9" s="626"/>
      <c r="DG9" s="626"/>
      <c r="DH9" s="626"/>
      <c r="DI9" s="626"/>
      <c r="DJ9" s="626"/>
      <c r="DK9" s="626"/>
      <c r="DL9" s="626"/>
      <c r="DM9" s="626"/>
      <c r="DN9" s="626"/>
      <c r="DO9" s="626"/>
      <c r="DP9" s="627"/>
      <c r="DQ9" s="634">
        <v>2166015</v>
      </c>
      <c r="DR9" s="626"/>
      <c r="DS9" s="626"/>
      <c r="DT9" s="626"/>
      <c r="DU9" s="626"/>
      <c r="DV9" s="626"/>
      <c r="DW9" s="626"/>
      <c r="DX9" s="626"/>
      <c r="DY9" s="626"/>
      <c r="DZ9" s="626"/>
      <c r="EA9" s="626"/>
      <c r="EB9" s="626"/>
      <c r="EC9" s="635"/>
    </row>
    <row r="10" spans="2:143" ht="11.25" customHeight="1" x14ac:dyDescent="0.2">
      <c r="B10" s="622" t="s">
        <v>253</v>
      </c>
      <c r="C10" s="623"/>
      <c r="D10" s="623"/>
      <c r="E10" s="623"/>
      <c r="F10" s="623"/>
      <c r="G10" s="623"/>
      <c r="H10" s="623"/>
      <c r="I10" s="623"/>
      <c r="J10" s="623"/>
      <c r="K10" s="623"/>
      <c r="L10" s="623"/>
      <c r="M10" s="623"/>
      <c r="N10" s="623"/>
      <c r="O10" s="623"/>
      <c r="P10" s="623"/>
      <c r="Q10" s="624"/>
      <c r="R10" s="625" t="s">
        <v>141</v>
      </c>
      <c r="S10" s="626"/>
      <c r="T10" s="626"/>
      <c r="U10" s="626"/>
      <c r="V10" s="626"/>
      <c r="W10" s="626"/>
      <c r="X10" s="626"/>
      <c r="Y10" s="627"/>
      <c r="Z10" s="628" t="s">
        <v>248</v>
      </c>
      <c r="AA10" s="628"/>
      <c r="AB10" s="628"/>
      <c r="AC10" s="628"/>
      <c r="AD10" s="629" t="s">
        <v>248</v>
      </c>
      <c r="AE10" s="629"/>
      <c r="AF10" s="629"/>
      <c r="AG10" s="629"/>
      <c r="AH10" s="629"/>
      <c r="AI10" s="629"/>
      <c r="AJ10" s="629"/>
      <c r="AK10" s="629"/>
      <c r="AL10" s="630" t="s">
        <v>248</v>
      </c>
      <c r="AM10" s="631"/>
      <c r="AN10" s="631"/>
      <c r="AO10" s="632"/>
      <c r="AP10" s="622" t="s">
        <v>254</v>
      </c>
      <c r="AQ10" s="623"/>
      <c r="AR10" s="623"/>
      <c r="AS10" s="623"/>
      <c r="AT10" s="623"/>
      <c r="AU10" s="623"/>
      <c r="AV10" s="623"/>
      <c r="AW10" s="623"/>
      <c r="AX10" s="623"/>
      <c r="AY10" s="623"/>
      <c r="AZ10" s="623"/>
      <c r="BA10" s="623"/>
      <c r="BB10" s="623"/>
      <c r="BC10" s="623"/>
      <c r="BD10" s="623"/>
      <c r="BE10" s="623"/>
      <c r="BF10" s="624"/>
      <c r="BG10" s="625">
        <v>140132</v>
      </c>
      <c r="BH10" s="626"/>
      <c r="BI10" s="626"/>
      <c r="BJ10" s="626"/>
      <c r="BK10" s="626"/>
      <c r="BL10" s="626"/>
      <c r="BM10" s="626"/>
      <c r="BN10" s="627"/>
      <c r="BO10" s="628">
        <v>1.5</v>
      </c>
      <c r="BP10" s="628"/>
      <c r="BQ10" s="628"/>
      <c r="BR10" s="628"/>
      <c r="BS10" s="629" t="s">
        <v>141</v>
      </c>
      <c r="BT10" s="629"/>
      <c r="BU10" s="629"/>
      <c r="BV10" s="629"/>
      <c r="BW10" s="629"/>
      <c r="BX10" s="629"/>
      <c r="BY10" s="629"/>
      <c r="BZ10" s="629"/>
      <c r="CA10" s="629"/>
      <c r="CB10" s="633"/>
      <c r="CD10" s="622" t="s">
        <v>255</v>
      </c>
      <c r="CE10" s="623"/>
      <c r="CF10" s="623"/>
      <c r="CG10" s="623"/>
      <c r="CH10" s="623"/>
      <c r="CI10" s="623"/>
      <c r="CJ10" s="623"/>
      <c r="CK10" s="623"/>
      <c r="CL10" s="623"/>
      <c r="CM10" s="623"/>
      <c r="CN10" s="623"/>
      <c r="CO10" s="623"/>
      <c r="CP10" s="623"/>
      <c r="CQ10" s="624"/>
      <c r="CR10" s="625">
        <v>40843</v>
      </c>
      <c r="CS10" s="626"/>
      <c r="CT10" s="626"/>
      <c r="CU10" s="626"/>
      <c r="CV10" s="626"/>
      <c r="CW10" s="626"/>
      <c r="CX10" s="626"/>
      <c r="CY10" s="627"/>
      <c r="CZ10" s="628">
        <v>0.1</v>
      </c>
      <c r="DA10" s="628"/>
      <c r="DB10" s="628"/>
      <c r="DC10" s="628"/>
      <c r="DD10" s="634" t="s">
        <v>142</v>
      </c>
      <c r="DE10" s="626"/>
      <c r="DF10" s="626"/>
      <c r="DG10" s="626"/>
      <c r="DH10" s="626"/>
      <c r="DI10" s="626"/>
      <c r="DJ10" s="626"/>
      <c r="DK10" s="626"/>
      <c r="DL10" s="626"/>
      <c r="DM10" s="626"/>
      <c r="DN10" s="626"/>
      <c r="DO10" s="626"/>
      <c r="DP10" s="627"/>
      <c r="DQ10" s="634">
        <v>40843</v>
      </c>
      <c r="DR10" s="626"/>
      <c r="DS10" s="626"/>
      <c r="DT10" s="626"/>
      <c r="DU10" s="626"/>
      <c r="DV10" s="626"/>
      <c r="DW10" s="626"/>
      <c r="DX10" s="626"/>
      <c r="DY10" s="626"/>
      <c r="DZ10" s="626"/>
      <c r="EA10" s="626"/>
      <c r="EB10" s="626"/>
      <c r="EC10" s="635"/>
    </row>
    <row r="11" spans="2:143" ht="11.25" customHeight="1" x14ac:dyDescent="0.2">
      <c r="B11" s="622" t="s">
        <v>256</v>
      </c>
      <c r="C11" s="623"/>
      <c r="D11" s="623"/>
      <c r="E11" s="623"/>
      <c r="F11" s="623"/>
      <c r="G11" s="623"/>
      <c r="H11" s="623"/>
      <c r="I11" s="623"/>
      <c r="J11" s="623"/>
      <c r="K11" s="623"/>
      <c r="L11" s="623"/>
      <c r="M11" s="623"/>
      <c r="N11" s="623"/>
      <c r="O11" s="623"/>
      <c r="P11" s="623"/>
      <c r="Q11" s="624"/>
      <c r="R11" s="625">
        <v>1583337</v>
      </c>
      <c r="S11" s="626"/>
      <c r="T11" s="626"/>
      <c r="U11" s="626"/>
      <c r="V11" s="626"/>
      <c r="W11" s="626"/>
      <c r="X11" s="626"/>
      <c r="Y11" s="627"/>
      <c r="Z11" s="630">
        <v>5.3</v>
      </c>
      <c r="AA11" s="631"/>
      <c r="AB11" s="631"/>
      <c r="AC11" s="637"/>
      <c r="AD11" s="634">
        <v>1583337</v>
      </c>
      <c r="AE11" s="626"/>
      <c r="AF11" s="626"/>
      <c r="AG11" s="626"/>
      <c r="AH11" s="626"/>
      <c r="AI11" s="626"/>
      <c r="AJ11" s="626"/>
      <c r="AK11" s="627"/>
      <c r="AL11" s="630">
        <v>9.9</v>
      </c>
      <c r="AM11" s="631"/>
      <c r="AN11" s="631"/>
      <c r="AO11" s="632"/>
      <c r="AP11" s="622" t="s">
        <v>257</v>
      </c>
      <c r="AQ11" s="623"/>
      <c r="AR11" s="623"/>
      <c r="AS11" s="623"/>
      <c r="AT11" s="623"/>
      <c r="AU11" s="623"/>
      <c r="AV11" s="623"/>
      <c r="AW11" s="623"/>
      <c r="AX11" s="623"/>
      <c r="AY11" s="623"/>
      <c r="AZ11" s="623"/>
      <c r="BA11" s="623"/>
      <c r="BB11" s="623"/>
      <c r="BC11" s="623"/>
      <c r="BD11" s="623"/>
      <c r="BE11" s="623"/>
      <c r="BF11" s="624"/>
      <c r="BG11" s="625">
        <v>558490</v>
      </c>
      <c r="BH11" s="626"/>
      <c r="BI11" s="626"/>
      <c r="BJ11" s="626"/>
      <c r="BK11" s="626"/>
      <c r="BL11" s="626"/>
      <c r="BM11" s="626"/>
      <c r="BN11" s="627"/>
      <c r="BO11" s="628">
        <v>6.1</v>
      </c>
      <c r="BP11" s="628"/>
      <c r="BQ11" s="628"/>
      <c r="BR11" s="628"/>
      <c r="BS11" s="629">
        <v>158479</v>
      </c>
      <c r="BT11" s="629"/>
      <c r="BU11" s="629"/>
      <c r="BV11" s="629"/>
      <c r="BW11" s="629"/>
      <c r="BX11" s="629"/>
      <c r="BY11" s="629"/>
      <c r="BZ11" s="629"/>
      <c r="CA11" s="629"/>
      <c r="CB11" s="633"/>
      <c r="CD11" s="622" t="s">
        <v>258</v>
      </c>
      <c r="CE11" s="623"/>
      <c r="CF11" s="623"/>
      <c r="CG11" s="623"/>
      <c r="CH11" s="623"/>
      <c r="CI11" s="623"/>
      <c r="CJ11" s="623"/>
      <c r="CK11" s="623"/>
      <c r="CL11" s="623"/>
      <c r="CM11" s="623"/>
      <c r="CN11" s="623"/>
      <c r="CO11" s="623"/>
      <c r="CP11" s="623"/>
      <c r="CQ11" s="624"/>
      <c r="CR11" s="625">
        <v>90471</v>
      </c>
      <c r="CS11" s="626"/>
      <c r="CT11" s="626"/>
      <c r="CU11" s="626"/>
      <c r="CV11" s="626"/>
      <c r="CW11" s="626"/>
      <c r="CX11" s="626"/>
      <c r="CY11" s="627"/>
      <c r="CZ11" s="628">
        <v>0.3</v>
      </c>
      <c r="DA11" s="628"/>
      <c r="DB11" s="628"/>
      <c r="DC11" s="628"/>
      <c r="DD11" s="634">
        <v>1609</v>
      </c>
      <c r="DE11" s="626"/>
      <c r="DF11" s="626"/>
      <c r="DG11" s="626"/>
      <c r="DH11" s="626"/>
      <c r="DI11" s="626"/>
      <c r="DJ11" s="626"/>
      <c r="DK11" s="626"/>
      <c r="DL11" s="626"/>
      <c r="DM11" s="626"/>
      <c r="DN11" s="626"/>
      <c r="DO11" s="626"/>
      <c r="DP11" s="627"/>
      <c r="DQ11" s="634">
        <v>84728</v>
      </c>
      <c r="DR11" s="626"/>
      <c r="DS11" s="626"/>
      <c r="DT11" s="626"/>
      <c r="DU11" s="626"/>
      <c r="DV11" s="626"/>
      <c r="DW11" s="626"/>
      <c r="DX11" s="626"/>
      <c r="DY11" s="626"/>
      <c r="DZ11" s="626"/>
      <c r="EA11" s="626"/>
      <c r="EB11" s="626"/>
      <c r="EC11" s="635"/>
    </row>
    <row r="12" spans="2:143" ht="11.25" customHeight="1" x14ac:dyDescent="0.2">
      <c r="B12" s="622" t="s">
        <v>259</v>
      </c>
      <c r="C12" s="623"/>
      <c r="D12" s="623"/>
      <c r="E12" s="623"/>
      <c r="F12" s="623"/>
      <c r="G12" s="623"/>
      <c r="H12" s="623"/>
      <c r="I12" s="623"/>
      <c r="J12" s="623"/>
      <c r="K12" s="623"/>
      <c r="L12" s="623"/>
      <c r="M12" s="623"/>
      <c r="N12" s="623"/>
      <c r="O12" s="623"/>
      <c r="P12" s="623"/>
      <c r="Q12" s="624"/>
      <c r="R12" s="625" t="s">
        <v>248</v>
      </c>
      <c r="S12" s="626"/>
      <c r="T12" s="626"/>
      <c r="U12" s="626"/>
      <c r="V12" s="626"/>
      <c r="W12" s="626"/>
      <c r="X12" s="626"/>
      <c r="Y12" s="627"/>
      <c r="Z12" s="628" t="s">
        <v>141</v>
      </c>
      <c r="AA12" s="628"/>
      <c r="AB12" s="628"/>
      <c r="AC12" s="628"/>
      <c r="AD12" s="629" t="s">
        <v>248</v>
      </c>
      <c r="AE12" s="629"/>
      <c r="AF12" s="629"/>
      <c r="AG12" s="629"/>
      <c r="AH12" s="629"/>
      <c r="AI12" s="629"/>
      <c r="AJ12" s="629"/>
      <c r="AK12" s="629"/>
      <c r="AL12" s="630" t="s">
        <v>142</v>
      </c>
      <c r="AM12" s="631"/>
      <c r="AN12" s="631"/>
      <c r="AO12" s="632"/>
      <c r="AP12" s="622" t="s">
        <v>260</v>
      </c>
      <c r="AQ12" s="623"/>
      <c r="AR12" s="623"/>
      <c r="AS12" s="623"/>
      <c r="AT12" s="623"/>
      <c r="AU12" s="623"/>
      <c r="AV12" s="623"/>
      <c r="AW12" s="623"/>
      <c r="AX12" s="623"/>
      <c r="AY12" s="623"/>
      <c r="AZ12" s="623"/>
      <c r="BA12" s="623"/>
      <c r="BB12" s="623"/>
      <c r="BC12" s="623"/>
      <c r="BD12" s="623"/>
      <c r="BE12" s="623"/>
      <c r="BF12" s="624"/>
      <c r="BG12" s="625">
        <v>3623881</v>
      </c>
      <c r="BH12" s="626"/>
      <c r="BI12" s="626"/>
      <c r="BJ12" s="626"/>
      <c r="BK12" s="626"/>
      <c r="BL12" s="626"/>
      <c r="BM12" s="626"/>
      <c r="BN12" s="627"/>
      <c r="BO12" s="628">
        <v>39.799999999999997</v>
      </c>
      <c r="BP12" s="628"/>
      <c r="BQ12" s="628"/>
      <c r="BR12" s="628"/>
      <c r="BS12" s="629" t="s">
        <v>141</v>
      </c>
      <c r="BT12" s="629"/>
      <c r="BU12" s="629"/>
      <c r="BV12" s="629"/>
      <c r="BW12" s="629"/>
      <c r="BX12" s="629"/>
      <c r="BY12" s="629"/>
      <c r="BZ12" s="629"/>
      <c r="CA12" s="629"/>
      <c r="CB12" s="633"/>
      <c r="CD12" s="622" t="s">
        <v>261</v>
      </c>
      <c r="CE12" s="623"/>
      <c r="CF12" s="623"/>
      <c r="CG12" s="623"/>
      <c r="CH12" s="623"/>
      <c r="CI12" s="623"/>
      <c r="CJ12" s="623"/>
      <c r="CK12" s="623"/>
      <c r="CL12" s="623"/>
      <c r="CM12" s="623"/>
      <c r="CN12" s="623"/>
      <c r="CO12" s="623"/>
      <c r="CP12" s="623"/>
      <c r="CQ12" s="624"/>
      <c r="CR12" s="625">
        <v>431336</v>
      </c>
      <c r="CS12" s="626"/>
      <c r="CT12" s="626"/>
      <c r="CU12" s="626"/>
      <c r="CV12" s="626"/>
      <c r="CW12" s="626"/>
      <c r="CX12" s="626"/>
      <c r="CY12" s="627"/>
      <c r="CZ12" s="628">
        <v>1.5</v>
      </c>
      <c r="DA12" s="628"/>
      <c r="DB12" s="628"/>
      <c r="DC12" s="628"/>
      <c r="DD12" s="634">
        <v>4071</v>
      </c>
      <c r="DE12" s="626"/>
      <c r="DF12" s="626"/>
      <c r="DG12" s="626"/>
      <c r="DH12" s="626"/>
      <c r="DI12" s="626"/>
      <c r="DJ12" s="626"/>
      <c r="DK12" s="626"/>
      <c r="DL12" s="626"/>
      <c r="DM12" s="626"/>
      <c r="DN12" s="626"/>
      <c r="DO12" s="626"/>
      <c r="DP12" s="627"/>
      <c r="DQ12" s="634">
        <v>378316</v>
      </c>
      <c r="DR12" s="626"/>
      <c r="DS12" s="626"/>
      <c r="DT12" s="626"/>
      <c r="DU12" s="626"/>
      <c r="DV12" s="626"/>
      <c r="DW12" s="626"/>
      <c r="DX12" s="626"/>
      <c r="DY12" s="626"/>
      <c r="DZ12" s="626"/>
      <c r="EA12" s="626"/>
      <c r="EB12" s="626"/>
      <c r="EC12" s="635"/>
    </row>
    <row r="13" spans="2:143" ht="11.25" customHeight="1" x14ac:dyDescent="0.2">
      <c r="B13" s="622" t="s">
        <v>262</v>
      </c>
      <c r="C13" s="623"/>
      <c r="D13" s="623"/>
      <c r="E13" s="623"/>
      <c r="F13" s="623"/>
      <c r="G13" s="623"/>
      <c r="H13" s="623"/>
      <c r="I13" s="623"/>
      <c r="J13" s="623"/>
      <c r="K13" s="623"/>
      <c r="L13" s="623"/>
      <c r="M13" s="623"/>
      <c r="N13" s="623"/>
      <c r="O13" s="623"/>
      <c r="P13" s="623"/>
      <c r="Q13" s="624"/>
      <c r="R13" s="625" t="s">
        <v>141</v>
      </c>
      <c r="S13" s="626"/>
      <c r="T13" s="626"/>
      <c r="U13" s="626"/>
      <c r="V13" s="626"/>
      <c r="W13" s="626"/>
      <c r="X13" s="626"/>
      <c r="Y13" s="627"/>
      <c r="Z13" s="628" t="s">
        <v>141</v>
      </c>
      <c r="AA13" s="628"/>
      <c r="AB13" s="628"/>
      <c r="AC13" s="628"/>
      <c r="AD13" s="629" t="s">
        <v>248</v>
      </c>
      <c r="AE13" s="629"/>
      <c r="AF13" s="629"/>
      <c r="AG13" s="629"/>
      <c r="AH13" s="629"/>
      <c r="AI13" s="629"/>
      <c r="AJ13" s="629"/>
      <c r="AK13" s="629"/>
      <c r="AL13" s="630" t="s">
        <v>248</v>
      </c>
      <c r="AM13" s="631"/>
      <c r="AN13" s="631"/>
      <c r="AO13" s="632"/>
      <c r="AP13" s="622" t="s">
        <v>263</v>
      </c>
      <c r="AQ13" s="623"/>
      <c r="AR13" s="623"/>
      <c r="AS13" s="623"/>
      <c r="AT13" s="623"/>
      <c r="AU13" s="623"/>
      <c r="AV13" s="623"/>
      <c r="AW13" s="623"/>
      <c r="AX13" s="623"/>
      <c r="AY13" s="623"/>
      <c r="AZ13" s="623"/>
      <c r="BA13" s="623"/>
      <c r="BB13" s="623"/>
      <c r="BC13" s="623"/>
      <c r="BD13" s="623"/>
      <c r="BE13" s="623"/>
      <c r="BF13" s="624"/>
      <c r="BG13" s="625">
        <v>3599029</v>
      </c>
      <c r="BH13" s="626"/>
      <c r="BI13" s="626"/>
      <c r="BJ13" s="626"/>
      <c r="BK13" s="626"/>
      <c r="BL13" s="626"/>
      <c r="BM13" s="626"/>
      <c r="BN13" s="627"/>
      <c r="BO13" s="628">
        <v>39.6</v>
      </c>
      <c r="BP13" s="628"/>
      <c r="BQ13" s="628"/>
      <c r="BR13" s="628"/>
      <c r="BS13" s="629" t="s">
        <v>141</v>
      </c>
      <c r="BT13" s="629"/>
      <c r="BU13" s="629"/>
      <c r="BV13" s="629"/>
      <c r="BW13" s="629"/>
      <c r="BX13" s="629"/>
      <c r="BY13" s="629"/>
      <c r="BZ13" s="629"/>
      <c r="CA13" s="629"/>
      <c r="CB13" s="633"/>
      <c r="CD13" s="622" t="s">
        <v>264</v>
      </c>
      <c r="CE13" s="623"/>
      <c r="CF13" s="623"/>
      <c r="CG13" s="623"/>
      <c r="CH13" s="623"/>
      <c r="CI13" s="623"/>
      <c r="CJ13" s="623"/>
      <c r="CK13" s="623"/>
      <c r="CL13" s="623"/>
      <c r="CM13" s="623"/>
      <c r="CN13" s="623"/>
      <c r="CO13" s="623"/>
      <c r="CP13" s="623"/>
      <c r="CQ13" s="624"/>
      <c r="CR13" s="625">
        <v>2940516</v>
      </c>
      <c r="CS13" s="626"/>
      <c r="CT13" s="626"/>
      <c r="CU13" s="626"/>
      <c r="CV13" s="626"/>
      <c r="CW13" s="626"/>
      <c r="CX13" s="626"/>
      <c r="CY13" s="627"/>
      <c r="CZ13" s="628">
        <v>10.1</v>
      </c>
      <c r="DA13" s="628"/>
      <c r="DB13" s="628"/>
      <c r="DC13" s="628"/>
      <c r="DD13" s="634">
        <v>853103</v>
      </c>
      <c r="DE13" s="626"/>
      <c r="DF13" s="626"/>
      <c r="DG13" s="626"/>
      <c r="DH13" s="626"/>
      <c r="DI13" s="626"/>
      <c r="DJ13" s="626"/>
      <c r="DK13" s="626"/>
      <c r="DL13" s="626"/>
      <c r="DM13" s="626"/>
      <c r="DN13" s="626"/>
      <c r="DO13" s="626"/>
      <c r="DP13" s="627"/>
      <c r="DQ13" s="634">
        <v>1917981</v>
      </c>
      <c r="DR13" s="626"/>
      <c r="DS13" s="626"/>
      <c r="DT13" s="626"/>
      <c r="DU13" s="626"/>
      <c r="DV13" s="626"/>
      <c r="DW13" s="626"/>
      <c r="DX13" s="626"/>
      <c r="DY13" s="626"/>
      <c r="DZ13" s="626"/>
      <c r="EA13" s="626"/>
      <c r="EB13" s="626"/>
      <c r="EC13" s="635"/>
    </row>
    <row r="14" spans="2:143" ht="11.25" customHeight="1" x14ac:dyDescent="0.2">
      <c r="B14" s="622" t="s">
        <v>265</v>
      </c>
      <c r="C14" s="623"/>
      <c r="D14" s="623"/>
      <c r="E14" s="623"/>
      <c r="F14" s="623"/>
      <c r="G14" s="623"/>
      <c r="H14" s="623"/>
      <c r="I14" s="623"/>
      <c r="J14" s="623"/>
      <c r="K14" s="623"/>
      <c r="L14" s="623"/>
      <c r="M14" s="623"/>
      <c r="N14" s="623"/>
      <c r="O14" s="623"/>
      <c r="P14" s="623"/>
      <c r="Q14" s="624"/>
      <c r="R14" s="625">
        <v>920</v>
      </c>
      <c r="S14" s="626"/>
      <c r="T14" s="626"/>
      <c r="U14" s="626"/>
      <c r="V14" s="626"/>
      <c r="W14" s="626"/>
      <c r="X14" s="626"/>
      <c r="Y14" s="627"/>
      <c r="Z14" s="628">
        <v>0</v>
      </c>
      <c r="AA14" s="628"/>
      <c r="AB14" s="628"/>
      <c r="AC14" s="628"/>
      <c r="AD14" s="629">
        <v>920</v>
      </c>
      <c r="AE14" s="629"/>
      <c r="AF14" s="629"/>
      <c r="AG14" s="629"/>
      <c r="AH14" s="629"/>
      <c r="AI14" s="629"/>
      <c r="AJ14" s="629"/>
      <c r="AK14" s="629"/>
      <c r="AL14" s="630">
        <v>0</v>
      </c>
      <c r="AM14" s="631"/>
      <c r="AN14" s="631"/>
      <c r="AO14" s="632"/>
      <c r="AP14" s="622" t="s">
        <v>266</v>
      </c>
      <c r="AQ14" s="623"/>
      <c r="AR14" s="623"/>
      <c r="AS14" s="623"/>
      <c r="AT14" s="623"/>
      <c r="AU14" s="623"/>
      <c r="AV14" s="623"/>
      <c r="AW14" s="623"/>
      <c r="AX14" s="623"/>
      <c r="AY14" s="623"/>
      <c r="AZ14" s="623"/>
      <c r="BA14" s="623"/>
      <c r="BB14" s="623"/>
      <c r="BC14" s="623"/>
      <c r="BD14" s="623"/>
      <c r="BE14" s="623"/>
      <c r="BF14" s="624"/>
      <c r="BG14" s="625">
        <v>125770</v>
      </c>
      <c r="BH14" s="626"/>
      <c r="BI14" s="626"/>
      <c r="BJ14" s="626"/>
      <c r="BK14" s="626"/>
      <c r="BL14" s="626"/>
      <c r="BM14" s="626"/>
      <c r="BN14" s="627"/>
      <c r="BO14" s="628">
        <v>1.4</v>
      </c>
      <c r="BP14" s="628"/>
      <c r="BQ14" s="628"/>
      <c r="BR14" s="628"/>
      <c r="BS14" s="629" t="s">
        <v>248</v>
      </c>
      <c r="BT14" s="629"/>
      <c r="BU14" s="629"/>
      <c r="BV14" s="629"/>
      <c r="BW14" s="629"/>
      <c r="BX14" s="629"/>
      <c r="BY14" s="629"/>
      <c r="BZ14" s="629"/>
      <c r="CA14" s="629"/>
      <c r="CB14" s="633"/>
      <c r="CD14" s="622" t="s">
        <v>267</v>
      </c>
      <c r="CE14" s="623"/>
      <c r="CF14" s="623"/>
      <c r="CG14" s="623"/>
      <c r="CH14" s="623"/>
      <c r="CI14" s="623"/>
      <c r="CJ14" s="623"/>
      <c r="CK14" s="623"/>
      <c r="CL14" s="623"/>
      <c r="CM14" s="623"/>
      <c r="CN14" s="623"/>
      <c r="CO14" s="623"/>
      <c r="CP14" s="623"/>
      <c r="CQ14" s="624"/>
      <c r="CR14" s="625">
        <v>939107</v>
      </c>
      <c r="CS14" s="626"/>
      <c r="CT14" s="626"/>
      <c r="CU14" s="626"/>
      <c r="CV14" s="626"/>
      <c r="CW14" s="626"/>
      <c r="CX14" s="626"/>
      <c r="CY14" s="627"/>
      <c r="CZ14" s="628">
        <v>3.2</v>
      </c>
      <c r="DA14" s="628"/>
      <c r="DB14" s="628"/>
      <c r="DC14" s="628"/>
      <c r="DD14" s="634" t="s">
        <v>141</v>
      </c>
      <c r="DE14" s="626"/>
      <c r="DF14" s="626"/>
      <c r="DG14" s="626"/>
      <c r="DH14" s="626"/>
      <c r="DI14" s="626"/>
      <c r="DJ14" s="626"/>
      <c r="DK14" s="626"/>
      <c r="DL14" s="626"/>
      <c r="DM14" s="626"/>
      <c r="DN14" s="626"/>
      <c r="DO14" s="626"/>
      <c r="DP14" s="627"/>
      <c r="DQ14" s="634">
        <v>920039</v>
      </c>
      <c r="DR14" s="626"/>
      <c r="DS14" s="626"/>
      <c r="DT14" s="626"/>
      <c r="DU14" s="626"/>
      <c r="DV14" s="626"/>
      <c r="DW14" s="626"/>
      <c r="DX14" s="626"/>
      <c r="DY14" s="626"/>
      <c r="DZ14" s="626"/>
      <c r="EA14" s="626"/>
      <c r="EB14" s="626"/>
      <c r="EC14" s="635"/>
    </row>
    <row r="15" spans="2:143" ht="11.25" customHeight="1" x14ac:dyDescent="0.2">
      <c r="B15" s="622" t="s">
        <v>268</v>
      </c>
      <c r="C15" s="623"/>
      <c r="D15" s="623"/>
      <c r="E15" s="623"/>
      <c r="F15" s="623"/>
      <c r="G15" s="623"/>
      <c r="H15" s="623"/>
      <c r="I15" s="623"/>
      <c r="J15" s="623"/>
      <c r="K15" s="623"/>
      <c r="L15" s="623"/>
      <c r="M15" s="623"/>
      <c r="N15" s="623"/>
      <c r="O15" s="623"/>
      <c r="P15" s="623"/>
      <c r="Q15" s="624"/>
      <c r="R15" s="625" t="s">
        <v>141</v>
      </c>
      <c r="S15" s="626"/>
      <c r="T15" s="626"/>
      <c r="U15" s="626"/>
      <c r="V15" s="626"/>
      <c r="W15" s="626"/>
      <c r="X15" s="626"/>
      <c r="Y15" s="627"/>
      <c r="Z15" s="628" t="s">
        <v>141</v>
      </c>
      <c r="AA15" s="628"/>
      <c r="AB15" s="628"/>
      <c r="AC15" s="628"/>
      <c r="AD15" s="629" t="s">
        <v>269</v>
      </c>
      <c r="AE15" s="629"/>
      <c r="AF15" s="629"/>
      <c r="AG15" s="629"/>
      <c r="AH15" s="629"/>
      <c r="AI15" s="629"/>
      <c r="AJ15" s="629"/>
      <c r="AK15" s="629"/>
      <c r="AL15" s="630" t="s">
        <v>141</v>
      </c>
      <c r="AM15" s="631"/>
      <c r="AN15" s="631"/>
      <c r="AO15" s="632"/>
      <c r="AP15" s="622" t="s">
        <v>270</v>
      </c>
      <c r="AQ15" s="623"/>
      <c r="AR15" s="623"/>
      <c r="AS15" s="623"/>
      <c r="AT15" s="623"/>
      <c r="AU15" s="623"/>
      <c r="AV15" s="623"/>
      <c r="AW15" s="623"/>
      <c r="AX15" s="623"/>
      <c r="AY15" s="623"/>
      <c r="AZ15" s="623"/>
      <c r="BA15" s="623"/>
      <c r="BB15" s="623"/>
      <c r="BC15" s="623"/>
      <c r="BD15" s="623"/>
      <c r="BE15" s="623"/>
      <c r="BF15" s="624"/>
      <c r="BG15" s="625">
        <v>367961</v>
      </c>
      <c r="BH15" s="626"/>
      <c r="BI15" s="626"/>
      <c r="BJ15" s="626"/>
      <c r="BK15" s="626"/>
      <c r="BL15" s="626"/>
      <c r="BM15" s="626"/>
      <c r="BN15" s="627"/>
      <c r="BO15" s="628">
        <v>4</v>
      </c>
      <c r="BP15" s="628"/>
      <c r="BQ15" s="628"/>
      <c r="BR15" s="628"/>
      <c r="BS15" s="629" t="s">
        <v>142</v>
      </c>
      <c r="BT15" s="629"/>
      <c r="BU15" s="629"/>
      <c r="BV15" s="629"/>
      <c r="BW15" s="629"/>
      <c r="BX15" s="629"/>
      <c r="BY15" s="629"/>
      <c r="BZ15" s="629"/>
      <c r="CA15" s="629"/>
      <c r="CB15" s="633"/>
      <c r="CD15" s="622" t="s">
        <v>271</v>
      </c>
      <c r="CE15" s="623"/>
      <c r="CF15" s="623"/>
      <c r="CG15" s="623"/>
      <c r="CH15" s="623"/>
      <c r="CI15" s="623"/>
      <c r="CJ15" s="623"/>
      <c r="CK15" s="623"/>
      <c r="CL15" s="623"/>
      <c r="CM15" s="623"/>
      <c r="CN15" s="623"/>
      <c r="CO15" s="623"/>
      <c r="CP15" s="623"/>
      <c r="CQ15" s="624"/>
      <c r="CR15" s="625">
        <v>2638329</v>
      </c>
      <c r="CS15" s="626"/>
      <c r="CT15" s="626"/>
      <c r="CU15" s="626"/>
      <c r="CV15" s="626"/>
      <c r="CW15" s="626"/>
      <c r="CX15" s="626"/>
      <c r="CY15" s="627"/>
      <c r="CZ15" s="628">
        <v>9.1</v>
      </c>
      <c r="DA15" s="628"/>
      <c r="DB15" s="628"/>
      <c r="DC15" s="628"/>
      <c r="DD15" s="634">
        <v>347532</v>
      </c>
      <c r="DE15" s="626"/>
      <c r="DF15" s="626"/>
      <c r="DG15" s="626"/>
      <c r="DH15" s="626"/>
      <c r="DI15" s="626"/>
      <c r="DJ15" s="626"/>
      <c r="DK15" s="626"/>
      <c r="DL15" s="626"/>
      <c r="DM15" s="626"/>
      <c r="DN15" s="626"/>
      <c r="DO15" s="626"/>
      <c r="DP15" s="627"/>
      <c r="DQ15" s="634">
        <v>2114661</v>
      </c>
      <c r="DR15" s="626"/>
      <c r="DS15" s="626"/>
      <c r="DT15" s="626"/>
      <c r="DU15" s="626"/>
      <c r="DV15" s="626"/>
      <c r="DW15" s="626"/>
      <c r="DX15" s="626"/>
      <c r="DY15" s="626"/>
      <c r="DZ15" s="626"/>
      <c r="EA15" s="626"/>
      <c r="EB15" s="626"/>
      <c r="EC15" s="635"/>
    </row>
    <row r="16" spans="2:143" ht="11.25" customHeight="1" x14ac:dyDescent="0.2">
      <c r="B16" s="622" t="s">
        <v>272</v>
      </c>
      <c r="C16" s="623"/>
      <c r="D16" s="623"/>
      <c r="E16" s="623"/>
      <c r="F16" s="623"/>
      <c r="G16" s="623"/>
      <c r="H16" s="623"/>
      <c r="I16" s="623"/>
      <c r="J16" s="623"/>
      <c r="K16" s="623"/>
      <c r="L16" s="623"/>
      <c r="M16" s="623"/>
      <c r="N16" s="623"/>
      <c r="O16" s="623"/>
      <c r="P16" s="623"/>
      <c r="Q16" s="624"/>
      <c r="R16" s="625">
        <v>27525</v>
      </c>
      <c r="S16" s="626"/>
      <c r="T16" s="626"/>
      <c r="U16" s="626"/>
      <c r="V16" s="626"/>
      <c r="W16" s="626"/>
      <c r="X16" s="626"/>
      <c r="Y16" s="627"/>
      <c r="Z16" s="628">
        <v>0.1</v>
      </c>
      <c r="AA16" s="628"/>
      <c r="AB16" s="628"/>
      <c r="AC16" s="628"/>
      <c r="AD16" s="629">
        <v>27525</v>
      </c>
      <c r="AE16" s="629"/>
      <c r="AF16" s="629"/>
      <c r="AG16" s="629"/>
      <c r="AH16" s="629"/>
      <c r="AI16" s="629"/>
      <c r="AJ16" s="629"/>
      <c r="AK16" s="629"/>
      <c r="AL16" s="630">
        <v>0.2</v>
      </c>
      <c r="AM16" s="631"/>
      <c r="AN16" s="631"/>
      <c r="AO16" s="632"/>
      <c r="AP16" s="622" t="s">
        <v>273</v>
      </c>
      <c r="AQ16" s="623"/>
      <c r="AR16" s="623"/>
      <c r="AS16" s="623"/>
      <c r="AT16" s="623"/>
      <c r="AU16" s="623"/>
      <c r="AV16" s="623"/>
      <c r="AW16" s="623"/>
      <c r="AX16" s="623"/>
      <c r="AY16" s="623"/>
      <c r="AZ16" s="623"/>
      <c r="BA16" s="623"/>
      <c r="BB16" s="623"/>
      <c r="BC16" s="623"/>
      <c r="BD16" s="623"/>
      <c r="BE16" s="623"/>
      <c r="BF16" s="624"/>
      <c r="BG16" s="625" t="s">
        <v>141</v>
      </c>
      <c r="BH16" s="626"/>
      <c r="BI16" s="626"/>
      <c r="BJ16" s="626"/>
      <c r="BK16" s="626"/>
      <c r="BL16" s="626"/>
      <c r="BM16" s="626"/>
      <c r="BN16" s="627"/>
      <c r="BO16" s="628" t="s">
        <v>248</v>
      </c>
      <c r="BP16" s="628"/>
      <c r="BQ16" s="628"/>
      <c r="BR16" s="628"/>
      <c r="BS16" s="629" t="s">
        <v>248</v>
      </c>
      <c r="BT16" s="629"/>
      <c r="BU16" s="629"/>
      <c r="BV16" s="629"/>
      <c r="BW16" s="629"/>
      <c r="BX16" s="629"/>
      <c r="BY16" s="629"/>
      <c r="BZ16" s="629"/>
      <c r="CA16" s="629"/>
      <c r="CB16" s="633"/>
      <c r="CD16" s="622" t="s">
        <v>274</v>
      </c>
      <c r="CE16" s="623"/>
      <c r="CF16" s="623"/>
      <c r="CG16" s="623"/>
      <c r="CH16" s="623"/>
      <c r="CI16" s="623"/>
      <c r="CJ16" s="623"/>
      <c r="CK16" s="623"/>
      <c r="CL16" s="623"/>
      <c r="CM16" s="623"/>
      <c r="CN16" s="623"/>
      <c r="CO16" s="623"/>
      <c r="CP16" s="623"/>
      <c r="CQ16" s="624"/>
      <c r="CR16" s="625" t="s">
        <v>248</v>
      </c>
      <c r="CS16" s="626"/>
      <c r="CT16" s="626"/>
      <c r="CU16" s="626"/>
      <c r="CV16" s="626"/>
      <c r="CW16" s="626"/>
      <c r="CX16" s="626"/>
      <c r="CY16" s="627"/>
      <c r="CZ16" s="628" t="s">
        <v>248</v>
      </c>
      <c r="DA16" s="628"/>
      <c r="DB16" s="628"/>
      <c r="DC16" s="628"/>
      <c r="DD16" s="634" t="s">
        <v>248</v>
      </c>
      <c r="DE16" s="626"/>
      <c r="DF16" s="626"/>
      <c r="DG16" s="626"/>
      <c r="DH16" s="626"/>
      <c r="DI16" s="626"/>
      <c r="DJ16" s="626"/>
      <c r="DK16" s="626"/>
      <c r="DL16" s="626"/>
      <c r="DM16" s="626"/>
      <c r="DN16" s="626"/>
      <c r="DO16" s="626"/>
      <c r="DP16" s="627"/>
      <c r="DQ16" s="634" t="s">
        <v>248</v>
      </c>
      <c r="DR16" s="626"/>
      <c r="DS16" s="626"/>
      <c r="DT16" s="626"/>
      <c r="DU16" s="626"/>
      <c r="DV16" s="626"/>
      <c r="DW16" s="626"/>
      <c r="DX16" s="626"/>
      <c r="DY16" s="626"/>
      <c r="DZ16" s="626"/>
      <c r="EA16" s="626"/>
      <c r="EB16" s="626"/>
      <c r="EC16" s="635"/>
    </row>
    <row r="17" spans="2:133" ht="11.25" customHeight="1" x14ac:dyDescent="0.2">
      <c r="B17" s="622" t="s">
        <v>275</v>
      </c>
      <c r="C17" s="623"/>
      <c r="D17" s="623"/>
      <c r="E17" s="623"/>
      <c r="F17" s="623"/>
      <c r="G17" s="623"/>
      <c r="H17" s="623"/>
      <c r="I17" s="623"/>
      <c r="J17" s="623"/>
      <c r="K17" s="623"/>
      <c r="L17" s="623"/>
      <c r="M17" s="623"/>
      <c r="N17" s="623"/>
      <c r="O17" s="623"/>
      <c r="P17" s="623"/>
      <c r="Q17" s="624"/>
      <c r="R17" s="625">
        <v>149330</v>
      </c>
      <c r="S17" s="626"/>
      <c r="T17" s="626"/>
      <c r="U17" s="626"/>
      <c r="V17" s="626"/>
      <c r="W17" s="626"/>
      <c r="X17" s="626"/>
      <c r="Y17" s="627"/>
      <c r="Z17" s="628">
        <v>0.5</v>
      </c>
      <c r="AA17" s="628"/>
      <c r="AB17" s="628"/>
      <c r="AC17" s="628"/>
      <c r="AD17" s="629">
        <v>149330</v>
      </c>
      <c r="AE17" s="629"/>
      <c r="AF17" s="629"/>
      <c r="AG17" s="629"/>
      <c r="AH17" s="629"/>
      <c r="AI17" s="629"/>
      <c r="AJ17" s="629"/>
      <c r="AK17" s="629"/>
      <c r="AL17" s="630">
        <v>0.9</v>
      </c>
      <c r="AM17" s="631"/>
      <c r="AN17" s="631"/>
      <c r="AO17" s="632"/>
      <c r="AP17" s="622" t="s">
        <v>276</v>
      </c>
      <c r="AQ17" s="623"/>
      <c r="AR17" s="623"/>
      <c r="AS17" s="623"/>
      <c r="AT17" s="623"/>
      <c r="AU17" s="623"/>
      <c r="AV17" s="623"/>
      <c r="AW17" s="623"/>
      <c r="AX17" s="623"/>
      <c r="AY17" s="623"/>
      <c r="AZ17" s="623"/>
      <c r="BA17" s="623"/>
      <c r="BB17" s="623"/>
      <c r="BC17" s="623"/>
      <c r="BD17" s="623"/>
      <c r="BE17" s="623"/>
      <c r="BF17" s="624"/>
      <c r="BG17" s="625" t="s">
        <v>142</v>
      </c>
      <c r="BH17" s="626"/>
      <c r="BI17" s="626"/>
      <c r="BJ17" s="626"/>
      <c r="BK17" s="626"/>
      <c r="BL17" s="626"/>
      <c r="BM17" s="626"/>
      <c r="BN17" s="627"/>
      <c r="BO17" s="628" t="s">
        <v>248</v>
      </c>
      <c r="BP17" s="628"/>
      <c r="BQ17" s="628"/>
      <c r="BR17" s="628"/>
      <c r="BS17" s="629" t="s">
        <v>248</v>
      </c>
      <c r="BT17" s="629"/>
      <c r="BU17" s="629"/>
      <c r="BV17" s="629"/>
      <c r="BW17" s="629"/>
      <c r="BX17" s="629"/>
      <c r="BY17" s="629"/>
      <c r="BZ17" s="629"/>
      <c r="CA17" s="629"/>
      <c r="CB17" s="633"/>
      <c r="CD17" s="622" t="s">
        <v>277</v>
      </c>
      <c r="CE17" s="623"/>
      <c r="CF17" s="623"/>
      <c r="CG17" s="623"/>
      <c r="CH17" s="623"/>
      <c r="CI17" s="623"/>
      <c r="CJ17" s="623"/>
      <c r="CK17" s="623"/>
      <c r="CL17" s="623"/>
      <c r="CM17" s="623"/>
      <c r="CN17" s="623"/>
      <c r="CO17" s="623"/>
      <c r="CP17" s="623"/>
      <c r="CQ17" s="624"/>
      <c r="CR17" s="625">
        <v>2181026</v>
      </c>
      <c r="CS17" s="626"/>
      <c r="CT17" s="626"/>
      <c r="CU17" s="626"/>
      <c r="CV17" s="626"/>
      <c r="CW17" s="626"/>
      <c r="CX17" s="626"/>
      <c r="CY17" s="627"/>
      <c r="CZ17" s="628">
        <v>7.5</v>
      </c>
      <c r="DA17" s="628"/>
      <c r="DB17" s="628"/>
      <c r="DC17" s="628"/>
      <c r="DD17" s="634" t="s">
        <v>248</v>
      </c>
      <c r="DE17" s="626"/>
      <c r="DF17" s="626"/>
      <c r="DG17" s="626"/>
      <c r="DH17" s="626"/>
      <c r="DI17" s="626"/>
      <c r="DJ17" s="626"/>
      <c r="DK17" s="626"/>
      <c r="DL17" s="626"/>
      <c r="DM17" s="626"/>
      <c r="DN17" s="626"/>
      <c r="DO17" s="626"/>
      <c r="DP17" s="627"/>
      <c r="DQ17" s="634">
        <v>2181026</v>
      </c>
      <c r="DR17" s="626"/>
      <c r="DS17" s="626"/>
      <c r="DT17" s="626"/>
      <c r="DU17" s="626"/>
      <c r="DV17" s="626"/>
      <c r="DW17" s="626"/>
      <c r="DX17" s="626"/>
      <c r="DY17" s="626"/>
      <c r="DZ17" s="626"/>
      <c r="EA17" s="626"/>
      <c r="EB17" s="626"/>
      <c r="EC17" s="635"/>
    </row>
    <row r="18" spans="2:133" ht="11.25" customHeight="1" x14ac:dyDescent="0.2">
      <c r="B18" s="622" t="s">
        <v>278</v>
      </c>
      <c r="C18" s="623"/>
      <c r="D18" s="623"/>
      <c r="E18" s="623"/>
      <c r="F18" s="623"/>
      <c r="G18" s="623"/>
      <c r="H18" s="623"/>
      <c r="I18" s="623"/>
      <c r="J18" s="623"/>
      <c r="K18" s="623"/>
      <c r="L18" s="623"/>
      <c r="M18" s="623"/>
      <c r="N18" s="623"/>
      <c r="O18" s="623"/>
      <c r="P18" s="623"/>
      <c r="Q18" s="624"/>
      <c r="R18" s="625">
        <v>61578</v>
      </c>
      <c r="S18" s="626"/>
      <c r="T18" s="626"/>
      <c r="U18" s="626"/>
      <c r="V18" s="626"/>
      <c r="W18" s="626"/>
      <c r="X18" s="626"/>
      <c r="Y18" s="627"/>
      <c r="Z18" s="628">
        <v>0.2</v>
      </c>
      <c r="AA18" s="628"/>
      <c r="AB18" s="628"/>
      <c r="AC18" s="628"/>
      <c r="AD18" s="629">
        <v>61578</v>
      </c>
      <c r="AE18" s="629"/>
      <c r="AF18" s="629"/>
      <c r="AG18" s="629"/>
      <c r="AH18" s="629"/>
      <c r="AI18" s="629"/>
      <c r="AJ18" s="629"/>
      <c r="AK18" s="629"/>
      <c r="AL18" s="630">
        <v>0.4</v>
      </c>
      <c r="AM18" s="631"/>
      <c r="AN18" s="631"/>
      <c r="AO18" s="632"/>
      <c r="AP18" s="622" t="s">
        <v>279</v>
      </c>
      <c r="AQ18" s="623"/>
      <c r="AR18" s="623"/>
      <c r="AS18" s="623"/>
      <c r="AT18" s="623"/>
      <c r="AU18" s="623"/>
      <c r="AV18" s="623"/>
      <c r="AW18" s="623"/>
      <c r="AX18" s="623"/>
      <c r="AY18" s="623"/>
      <c r="AZ18" s="623"/>
      <c r="BA18" s="623"/>
      <c r="BB18" s="623"/>
      <c r="BC18" s="623"/>
      <c r="BD18" s="623"/>
      <c r="BE18" s="623"/>
      <c r="BF18" s="624"/>
      <c r="BG18" s="625" t="s">
        <v>248</v>
      </c>
      <c r="BH18" s="626"/>
      <c r="BI18" s="626"/>
      <c r="BJ18" s="626"/>
      <c r="BK18" s="626"/>
      <c r="BL18" s="626"/>
      <c r="BM18" s="626"/>
      <c r="BN18" s="627"/>
      <c r="BO18" s="628" t="s">
        <v>248</v>
      </c>
      <c r="BP18" s="628"/>
      <c r="BQ18" s="628"/>
      <c r="BR18" s="628"/>
      <c r="BS18" s="629" t="s">
        <v>248</v>
      </c>
      <c r="BT18" s="629"/>
      <c r="BU18" s="629"/>
      <c r="BV18" s="629"/>
      <c r="BW18" s="629"/>
      <c r="BX18" s="629"/>
      <c r="BY18" s="629"/>
      <c r="BZ18" s="629"/>
      <c r="CA18" s="629"/>
      <c r="CB18" s="633"/>
      <c r="CD18" s="622" t="s">
        <v>280</v>
      </c>
      <c r="CE18" s="623"/>
      <c r="CF18" s="623"/>
      <c r="CG18" s="623"/>
      <c r="CH18" s="623"/>
      <c r="CI18" s="623"/>
      <c r="CJ18" s="623"/>
      <c r="CK18" s="623"/>
      <c r="CL18" s="623"/>
      <c r="CM18" s="623"/>
      <c r="CN18" s="623"/>
      <c r="CO18" s="623"/>
      <c r="CP18" s="623"/>
      <c r="CQ18" s="624"/>
      <c r="CR18" s="625" t="s">
        <v>248</v>
      </c>
      <c r="CS18" s="626"/>
      <c r="CT18" s="626"/>
      <c r="CU18" s="626"/>
      <c r="CV18" s="626"/>
      <c r="CW18" s="626"/>
      <c r="CX18" s="626"/>
      <c r="CY18" s="627"/>
      <c r="CZ18" s="628" t="s">
        <v>248</v>
      </c>
      <c r="DA18" s="628"/>
      <c r="DB18" s="628"/>
      <c r="DC18" s="628"/>
      <c r="DD18" s="634" t="s">
        <v>141</v>
      </c>
      <c r="DE18" s="626"/>
      <c r="DF18" s="626"/>
      <c r="DG18" s="626"/>
      <c r="DH18" s="626"/>
      <c r="DI18" s="626"/>
      <c r="DJ18" s="626"/>
      <c r="DK18" s="626"/>
      <c r="DL18" s="626"/>
      <c r="DM18" s="626"/>
      <c r="DN18" s="626"/>
      <c r="DO18" s="626"/>
      <c r="DP18" s="627"/>
      <c r="DQ18" s="634" t="s">
        <v>248</v>
      </c>
      <c r="DR18" s="626"/>
      <c r="DS18" s="626"/>
      <c r="DT18" s="626"/>
      <c r="DU18" s="626"/>
      <c r="DV18" s="626"/>
      <c r="DW18" s="626"/>
      <c r="DX18" s="626"/>
      <c r="DY18" s="626"/>
      <c r="DZ18" s="626"/>
      <c r="EA18" s="626"/>
      <c r="EB18" s="626"/>
      <c r="EC18" s="635"/>
    </row>
    <row r="19" spans="2:133" ht="11.25" customHeight="1" x14ac:dyDescent="0.2">
      <c r="B19" s="622" t="s">
        <v>281</v>
      </c>
      <c r="C19" s="623"/>
      <c r="D19" s="623"/>
      <c r="E19" s="623"/>
      <c r="F19" s="623"/>
      <c r="G19" s="623"/>
      <c r="H19" s="623"/>
      <c r="I19" s="623"/>
      <c r="J19" s="623"/>
      <c r="K19" s="623"/>
      <c r="L19" s="623"/>
      <c r="M19" s="623"/>
      <c r="N19" s="623"/>
      <c r="O19" s="623"/>
      <c r="P19" s="623"/>
      <c r="Q19" s="624"/>
      <c r="R19" s="625">
        <v>60619</v>
      </c>
      <c r="S19" s="626"/>
      <c r="T19" s="626"/>
      <c r="U19" s="626"/>
      <c r="V19" s="626"/>
      <c r="W19" s="626"/>
      <c r="X19" s="626"/>
      <c r="Y19" s="627"/>
      <c r="Z19" s="628">
        <v>0.2</v>
      </c>
      <c r="AA19" s="628"/>
      <c r="AB19" s="628"/>
      <c r="AC19" s="628"/>
      <c r="AD19" s="629">
        <v>60619</v>
      </c>
      <c r="AE19" s="629"/>
      <c r="AF19" s="629"/>
      <c r="AG19" s="629"/>
      <c r="AH19" s="629"/>
      <c r="AI19" s="629"/>
      <c r="AJ19" s="629"/>
      <c r="AK19" s="629"/>
      <c r="AL19" s="630">
        <v>0.4</v>
      </c>
      <c r="AM19" s="631"/>
      <c r="AN19" s="631"/>
      <c r="AO19" s="632"/>
      <c r="AP19" s="622" t="s">
        <v>282</v>
      </c>
      <c r="AQ19" s="623"/>
      <c r="AR19" s="623"/>
      <c r="AS19" s="623"/>
      <c r="AT19" s="623"/>
      <c r="AU19" s="623"/>
      <c r="AV19" s="623"/>
      <c r="AW19" s="623"/>
      <c r="AX19" s="623"/>
      <c r="AY19" s="623"/>
      <c r="AZ19" s="623"/>
      <c r="BA19" s="623"/>
      <c r="BB19" s="623"/>
      <c r="BC19" s="623"/>
      <c r="BD19" s="623"/>
      <c r="BE19" s="623"/>
      <c r="BF19" s="624"/>
      <c r="BG19" s="625">
        <v>696585</v>
      </c>
      <c r="BH19" s="626"/>
      <c r="BI19" s="626"/>
      <c r="BJ19" s="626"/>
      <c r="BK19" s="626"/>
      <c r="BL19" s="626"/>
      <c r="BM19" s="626"/>
      <c r="BN19" s="627"/>
      <c r="BO19" s="628">
        <v>7.7</v>
      </c>
      <c r="BP19" s="628"/>
      <c r="BQ19" s="628"/>
      <c r="BR19" s="628"/>
      <c r="BS19" s="629" t="s">
        <v>269</v>
      </c>
      <c r="BT19" s="629"/>
      <c r="BU19" s="629"/>
      <c r="BV19" s="629"/>
      <c r="BW19" s="629"/>
      <c r="BX19" s="629"/>
      <c r="BY19" s="629"/>
      <c r="BZ19" s="629"/>
      <c r="CA19" s="629"/>
      <c r="CB19" s="633"/>
      <c r="CD19" s="622" t="s">
        <v>283</v>
      </c>
      <c r="CE19" s="623"/>
      <c r="CF19" s="623"/>
      <c r="CG19" s="623"/>
      <c r="CH19" s="623"/>
      <c r="CI19" s="623"/>
      <c r="CJ19" s="623"/>
      <c r="CK19" s="623"/>
      <c r="CL19" s="623"/>
      <c r="CM19" s="623"/>
      <c r="CN19" s="623"/>
      <c r="CO19" s="623"/>
      <c r="CP19" s="623"/>
      <c r="CQ19" s="624"/>
      <c r="CR19" s="625" t="s">
        <v>248</v>
      </c>
      <c r="CS19" s="626"/>
      <c r="CT19" s="626"/>
      <c r="CU19" s="626"/>
      <c r="CV19" s="626"/>
      <c r="CW19" s="626"/>
      <c r="CX19" s="626"/>
      <c r="CY19" s="627"/>
      <c r="CZ19" s="628" t="s">
        <v>141</v>
      </c>
      <c r="DA19" s="628"/>
      <c r="DB19" s="628"/>
      <c r="DC19" s="628"/>
      <c r="DD19" s="634" t="s">
        <v>248</v>
      </c>
      <c r="DE19" s="626"/>
      <c r="DF19" s="626"/>
      <c r="DG19" s="626"/>
      <c r="DH19" s="626"/>
      <c r="DI19" s="626"/>
      <c r="DJ19" s="626"/>
      <c r="DK19" s="626"/>
      <c r="DL19" s="626"/>
      <c r="DM19" s="626"/>
      <c r="DN19" s="626"/>
      <c r="DO19" s="626"/>
      <c r="DP19" s="627"/>
      <c r="DQ19" s="634" t="s">
        <v>142</v>
      </c>
      <c r="DR19" s="626"/>
      <c r="DS19" s="626"/>
      <c r="DT19" s="626"/>
      <c r="DU19" s="626"/>
      <c r="DV19" s="626"/>
      <c r="DW19" s="626"/>
      <c r="DX19" s="626"/>
      <c r="DY19" s="626"/>
      <c r="DZ19" s="626"/>
      <c r="EA19" s="626"/>
      <c r="EB19" s="626"/>
      <c r="EC19" s="635"/>
    </row>
    <row r="20" spans="2:133" ht="11.25" customHeight="1" x14ac:dyDescent="0.2">
      <c r="B20" s="638" t="s">
        <v>284</v>
      </c>
      <c r="C20" s="639"/>
      <c r="D20" s="639"/>
      <c r="E20" s="639"/>
      <c r="F20" s="639"/>
      <c r="G20" s="639"/>
      <c r="H20" s="639"/>
      <c r="I20" s="639"/>
      <c r="J20" s="639"/>
      <c r="K20" s="639"/>
      <c r="L20" s="639"/>
      <c r="M20" s="639"/>
      <c r="N20" s="639"/>
      <c r="O20" s="639"/>
      <c r="P20" s="639"/>
      <c r="Q20" s="640"/>
      <c r="R20" s="625">
        <v>959</v>
      </c>
      <c r="S20" s="626"/>
      <c r="T20" s="626"/>
      <c r="U20" s="626"/>
      <c r="V20" s="626"/>
      <c r="W20" s="626"/>
      <c r="X20" s="626"/>
      <c r="Y20" s="627"/>
      <c r="Z20" s="628">
        <v>0</v>
      </c>
      <c r="AA20" s="628"/>
      <c r="AB20" s="628"/>
      <c r="AC20" s="628"/>
      <c r="AD20" s="629">
        <v>959</v>
      </c>
      <c r="AE20" s="629"/>
      <c r="AF20" s="629"/>
      <c r="AG20" s="629"/>
      <c r="AH20" s="629"/>
      <c r="AI20" s="629"/>
      <c r="AJ20" s="629"/>
      <c r="AK20" s="629"/>
      <c r="AL20" s="630">
        <v>0</v>
      </c>
      <c r="AM20" s="631"/>
      <c r="AN20" s="631"/>
      <c r="AO20" s="632"/>
      <c r="AP20" s="622" t="s">
        <v>285</v>
      </c>
      <c r="AQ20" s="623"/>
      <c r="AR20" s="623"/>
      <c r="AS20" s="623"/>
      <c r="AT20" s="623"/>
      <c r="AU20" s="623"/>
      <c r="AV20" s="623"/>
      <c r="AW20" s="623"/>
      <c r="AX20" s="623"/>
      <c r="AY20" s="623"/>
      <c r="AZ20" s="623"/>
      <c r="BA20" s="623"/>
      <c r="BB20" s="623"/>
      <c r="BC20" s="623"/>
      <c r="BD20" s="623"/>
      <c r="BE20" s="623"/>
      <c r="BF20" s="624"/>
      <c r="BG20" s="625">
        <v>696585</v>
      </c>
      <c r="BH20" s="626"/>
      <c r="BI20" s="626"/>
      <c r="BJ20" s="626"/>
      <c r="BK20" s="626"/>
      <c r="BL20" s="626"/>
      <c r="BM20" s="626"/>
      <c r="BN20" s="627"/>
      <c r="BO20" s="628">
        <v>7.7</v>
      </c>
      <c r="BP20" s="628"/>
      <c r="BQ20" s="628"/>
      <c r="BR20" s="628"/>
      <c r="BS20" s="629" t="s">
        <v>141</v>
      </c>
      <c r="BT20" s="629"/>
      <c r="BU20" s="629"/>
      <c r="BV20" s="629"/>
      <c r="BW20" s="629"/>
      <c r="BX20" s="629"/>
      <c r="BY20" s="629"/>
      <c r="BZ20" s="629"/>
      <c r="CA20" s="629"/>
      <c r="CB20" s="633"/>
      <c r="CD20" s="622" t="s">
        <v>286</v>
      </c>
      <c r="CE20" s="623"/>
      <c r="CF20" s="623"/>
      <c r="CG20" s="623"/>
      <c r="CH20" s="623"/>
      <c r="CI20" s="623"/>
      <c r="CJ20" s="623"/>
      <c r="CK20" s="623"/>
      <c r="CL20" s="623"/>
      <c r="CM20" s="623"/>
      <c r="CN20" s="623"/>
      <c r="CO20" s="623"/>
      <c r="CP20" s="623"/>
      <c r="CQ20" s="624"/>
      <c r="CR20" s="625">
        <v>29006677</v>
      </c>
      <c r="CS20" s="626"/>
      <c r="CT20" s="626"/>
      <c r="CU20" s="626"/>
      <c r="CV20" s="626"/>
      <c r="CW20" s="626"/>
      <c r="CX20" s="626"/>
      <c r="CY20" s="627"/>
      <c r="CZ20" s="628">
        <v>100</v>
      </c>
      <c r="DA20" s="628"/>
      <c r="DB20" s="628"/>
      <c r="DC20" s="628"/>
      <c r="DD20" s="634">
        <v>1545818</v>
      </c>
      <c r="DE20" s="626"/>
      <c r="DF20" s="626"/>
      <c r="DG20" s="626"/>
      <c r="DH20" s="626"/>
      <c r="DI20" s="626"/>
      <c r="DJ20" s="626"/>
      <c r="DK20" s="626"/>
      <c r="DL20" s="626"/>
      <c r="DM20" s="626"/>
      <c r="DN20" s="626"/>
      <c r="DO20" s="626"/>
      <c r="DP20" s="627"/>
      <c r="DQ20" s="634">
        <v>19609001</v>
      </c>
      <c r="DR20" s="626"/>
      <c r="DS20" s="626"/>
      <c r="DT20" s="626"/>
      <c r="DU20" s="626"/>
      <c r="DV20" s="626"/>
      <c r="DW20" s="626"/>
      <c r="DX20" s="626"/>
      <c r="DY20" s="626"/>
      <c r="DZ20" s="626"/>
      <c r="EA20" s="626"/>
      <c r="EB20" s="626"/>
      <c r="EC20" s="635"/>
    </row>
    <row r="21" spans="2:133" ht="11.25" customHeight="1" x14ac:dyDescent="0.2">
      <c r="B21" s="622" t="s">
        <v>287</v>
      </c>
      <c r="C21" s="623"/>
      <c r="D21" s="623"/>
      <c r="E21" s="623"/>
      <c r="F21" s="623"/>
      <c r="G21" s="623"/>
      <c r="H21" s="623"/>
      <c r="I21" s="623"/>
      <c r="J21" s="623"/>
      <c r="K21" s="623"/>
      <c r="L21" s="623"/>
      <c r="M21" s="623"/>
      <c r="N21" s="623"/>
      <c r="O21" s="623"/>
      <c r="P21" s="623"/>
      <c r="Q21" s="624"/>
      <c r="R21" s="625">
        <v>5662653</v>
      </c>
      <c r="S21" s="626"/>
      <c r="T21" s="626"/>
      <c r="U21" s="626"/>
      <c r="V21" s="626"/>
      <c r="W21" s="626"/>
      <c r="X21" s="626"/>
      <c r="Y21" s="627"/>
      <c r="Z21" s="628">
        <v>18.899999999999999</v>
      </c>
      <c r="AA21" s="628"/>
      <c r="AB21" s="628"/>
      <c r="AC21" s="628"/>
      <c r="AD21" s="629">
        <v>5445421</v>
      </c>
      <c r="AE21" s="629"/>
      <c r="AF21" s="629"/>
      <c r="AG21" s="629"/>
      <c r="AH21" s="629"/>
      <c r="AI21" s="629"/>
      <c r="AJ21" s="629"/>
      <c r="AK21" s="629"/>
      <c r="AL21" s="630">
        <v>33.9</v>
      </c>
      <c r="AM21" s="631"/>
      <c r="AN21" s="631"/>
      <c r="AO21" s="632"/>
      <c r="AP21" s="622" t="s">
        <v>288</v>
      </c>
      <c r="AQ21" s="641"/>
      <c r="AR21" s="641"/>
      <c r="AS21" s="641"/>
      <c r="AT21" s="641"/>
      <c r="AU21" s="641"/>
      <c r="AV21" s="641"/>
      <c r="AW21" s="641"/>
      <c r="AX21" s="641"/>
      <c r="AY21" s="641"/>
      <c r="AZ21" s="641"/>
      <c r="BA21" s="641"/>
      <c r="BB21" s="641"/>
      <c r="BC21" s="641"/>
      <c r="BD21" s="641"/>
      <c r="BE21" s="641"/>
      <c r="BF21" s="642"/>
      <c r="BG21" s="625" t="s">
        <v>142</v>
      </c>
      <c r="BH21" s="626"/>
      <c r="BI21" s="626"/>
      <c r="BJ21" s="626"/>
      <c r="BK21" s="626"/>
      <c r="BL21" s="626"/>
      <c r="BM21" s="626"/>
      <c r="BN21" s="627"/>
      <c r="BO21" s="628" t="s">
        <v>142</v>
      </c>
      <c r="BP21" s="628"/>
      <c r="BQ21" s="628"/>
      <c r="BR21" s="628"/>
      <c r="BS21" s="629" t="s">
        <v>142</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2">
      <c r="B22" s="622" t="s">
        <v>289</v>
      </c>
      <c r="C22" s="623"/>
      <c r="D22" s="623"/>
      <c r="E22" s="623"/>
      <c r="F22" s="623"/>
      <c r="G22" s="623"/>
      <c r="H22" s="623"/>
      <c r="I22" s="623"/>
      <c r="J22" s="623"/>
      <c r="K22" s="623"/>
      <c r="L22" s="623"/>
      <c r="M22" s="623"/>
      <c r="N22" s="623"/>
      <c r="O22" s="623"/>
      <c r="P22" s="623"/>
      <c r="Q22" s="624"/>
      <c r="R22" s="625">
        <v>5445421</v>
      </c>
      <c r="S22" s="626"/>
      <c r="T22" s="626"/>
      <c r="U22" s="626"/>
      <c r="V22" s="626"/>
      <c r="W22" s="626"/>
      <c r="X22" s="626"/>
      <c r="Y22" s="627"/>
      <c r="Z22" s="628">
        <v>18.2</v>
      </c>
      <c r="AA22" s="628"/>
      <c r="AB22" s="628"/>
      <c r="AC22" s="628"/>
      <c r="AD22" s="629">
        <v>5445421</v>
      </c>
      <c r="AE22" s="629"/>
      <c r="AF22" s="629"/>
      <c r="AG22" s="629"/>
      <c r="AH22" s="629"/>
      <c r="AI22" s="629"/>
      <c r="AJ22" s="629"/>
      <c r="AK22" s="629"/>
      <c r="AL22" s="630">
        <v>33.9</v>
      </c>
      <c r="AM22" s="631"/>
      <c r="AN22" s="631"/>
      <c r="AO22" s="632"/>
      <c r="AP22" s="622" t="s">
        <v>290</v>
      </c>
      <c r="AQ22" s="641"/>
      <c r="AR22" s="641"/>
      <c r="AS22" s="641"/>
      <c r="AT22" s="641"/>
      <c r="AU22" s="641"/>
      <c r="AV22" s="641"/>
      <c r="AW22" s="641"/>
      <c r="AX22" s="641"/>
      <c r="AY22" s="641"/>
      <c r="AZ22" s="641"/>
      <c r="BA22" s="641"/>
      <c r="BB22" s="641"/>
      <c r="BC22" s="641"/>
      <c r="BD22" s="641"/>
      <c r="BE22" s="641"/>
      <c r="BF22" s="642"/>
      <c r="BG22" s="625" t="s">
        <v>141</v>
      </c>
      <c r="BH22" s="626"/>
      <c r="BI22" s="626"/>
      <c r="BJ22" s="626"/>
      <c r="BK22" s="626"/>
      <c r="BL22" s="626"/>
      <c r="BM22" s="626"/>
      <c r="BN22" s="627"/>
      <c r="BO22" s="628" t="s">
        <v>142</v>
      </c>
      <c r="BP22" s="628"/>
      <c r="BQ22" s="628"/>
      <c r="BR22" s="628"/>
      <c r="BS22" s="629" t="s">
        <v>141</v>
      </c>
      <c r="BT22" s="629"/>
      <c r="BU22" s="629"/>
      <c r="BV22" s="629"/>
      <c r="BW22" s="629"/>
      <c r="BX22" s="629"/>
      <c r="BY22" s="629"/>
      <c r="BZ22" s="629"/>
      <c r="CA22" s="629"/>
      <c r="CB22" s="633"/>
      <c r="CD22" s="607" t="s">
        <v>291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292</v>
      </c>
      <c r="C23" s="623"/>
      <c r="D23" s="623"/>
      <c r="E23" s="623"/>
      <c r="F23" s="623"/>
      <c r="G23" s="623"/>
      <c r="H23" s="623"/>
      <c r="I23" s="623"/>
      <c r="J23" s="623"/>
      <c r="K23" s="623"/>
      <c r="L23" s="623"/>
      <c r="M23" s="623"/>
      <c r="N23" s="623"/>
      <c r="O23" s="623"/>
      <c r="P23" s="623"/>
      <c r="Q23" s="624"/>
      <c r="R23" s="625">
        <v>217232</v>
      </c>
      <c r="S23" s="626"/>
      <c r="T23" s="626"/>
      <c r="U23" s="626"/>
      <c r="V23" s="626"/>
      <c r="W23" s="626"/>
      <c r="X23" s="626"/>
      <c r="Y23" s="627"/>
      <c r="Z23" s="628">
        <v>0.7</v>
      </c>
      <c r="AA23" s="628"/>
      <c r="AB23" s="628"/>
      <c r="AC23" s="628"/>
      <c r="AD23" s="629" t="s">
        <v>141</v>
      </c>
      <c r="AE23" s="629"/>
      <c r="AF23" s="629"/>
      <c r="AG23" s="629"/>
      <c r="AH23" s="629"/>
      <c r="AI23" s="629"/>
      <c r="AJ23" s="629"/>
      <c r="AK23" s="629"/>
      <c r="AL23" s="630" t="s">
        <v>141</v>
      </c>
      <c r="AM23" s="631"/>
      <c r="AN23" s="631"/>
      <c r="AO23" s="632"/>
      <c r="AP23" s="622" t="s">
        <v>293</v>
      </c>
      <c r="AQ23" s="641"/>
      <c r="AR23" s="641"/>
      <c r="AS23" s="641"/>
      <c r="AT23" s="641"/>
      <c r="AU23" s="641"/>
      <c r="AV23" s="641"/>
      <c r="AW23" s="641"/>
      <c r="AX23" s="641"/>
      <c r="AY23" s="641"/>
      <c r="AZ23" s="641"/>
      <c r="BA23" s="641"/>
      <c r="BB23" s="641"/>
      <c r="BC23" s="641"/>
      <c r="BD23" s="641"/>
      <c r="BE23" s="641"/>
      <c r="BF23" s="642"/>
      <c r="BG23" s="625">
        <v>696585</v>
      </c>
      <c r="BH23" s="626"/>
      <c r="BI23" s="626"/>
      <c r="BJ23" s="626"/>
      <c r="BK23" s="626"/>
      <c r="BL23" s="626"/>
      <c r="BM23" s="626"/>
      <c r="BN23" s="627"/>
      <c r="BO23" s="628">
        <v>7.7</v>
      </c>
      <c r="BP23" s="628"/>
      <c r="BQ23" s="628"/>
      <c r="BR23" s="628"/>
      <c r="BS23" s="629" t="s">
        <v>248</v>
      </c>
      <c r="BT23" s="629"/>
      <c r="BU23" s="629"/>
      <c r="BV23" s="629"/>
      <c r="BW23" s="629"/>
      <c r="BX23" s="629"/>
      <c r="BY23" s="629"/>
      <c r="BZ23" s="629"/>
      <c r="CA23" s="629"/>
      <c r="CB23" s="633"/>
      <c r="CD23" s="607" t="s">
        <v>231</v>
      </c>
      <c r="CE23" s="608"/>
      <c r="CF23" s="608"/>
      <c r="CG23" s="608"/>
      <c r="CH23" s="608"/>
      <c r="CI23" s="608"/>
      <c r="CJ23" s="608"/>
      <c r="CK23" s="608"/>
      <c r="CL23" s="608"/>
      <c r="CM23" s="608"/>
      <c r="CN23" s="608"/>
      <c r="CO23" s="608"/>
      <c r="CP23" s="608"/>
      <c r="CQ23" s="609"/>
      <c r="CR23" s="607" t="s">
        <v>294</v>
      </c>
      <c r="CS23" s="608"/>
      <c r="CT23" s="608"/>
      <c r="CU23" s="608"/>
      <c r="CV23" s="608"/>
      <c r="CW23" s="608"/>
      <c r="CX23" s="608"/>
      <c r="CY23" s="609"/>
      <c r="CZ23" s="607" t="s">
        <v>295</v>
      </c>
      <c r="DA23" s="608"/>
      <c r="DB23" s="608"/>
      <c r="DC23" s="609"/>
      <c r="DD23" s="607" t="s">
        <v>296</v>
      </c>
      <c r="DE23" s="608"/>
      <c r="DF23" s="608"/>
      <c r="DG23" s="608"/>
      <c r="DH23" s="608"/>
      <c r="DI23" s="608"/>
      <c r="DJ23" s="608"/>
      <c r="DK23" s="609"/>
      <c r="DL23" s="652" t="s">
        <v>297</v>
      </c>
      <c r="DM23" s="653"/>
      <c r="DN23" s="653"/>
      <c r="DO23" s="653"/>
      <c r="DP23" s="653"/>
      <c r="DQ23" s="653"/>
      <c r="DR23" s="653"/>
      <c r="DS23" s="653"/>
      <c r="DT23" s="653"/>
      <c r="DU23" s="653"/>
      <c r="DV23" s="654"/>
      <c r="DW23" s="607" t="s">
        <v>298</v>
      </c>
      <c r="DX23" s="608"/>
      <c r="DY23" s="608"/>
      <c r="DZ23" s="608"/>
      <c r="EA23" s="608"/>
      <c r="EB23" s="608"/>
      <c r="EC23" s="609"/>
    </row>
    <row r="24" spans="2:133" ht="11.25" customHeight="1" x14ac:dyDescent="0.2">
      <c r="B24" s="622" t="s">
        <v>299</v>
      </c>
      <c r="C24" s="623"/>
      <c r="D24" s="623"/>
      <c r="E24" s="623"/>
      <c r="F24" s="623"/>
      <c r="G24" s="623"/>
      <c r="H24" s="623"/>
      <c r="I24" s="623"/>
      <c r="J24" s="623"/>
      <c r="K24" s="623"/>
      <c r="L24" s="623"/>
      <c r="M24" s="623"/>
      <c r="N24" s="623"/>
      <c r="O24" s="623"/>
      <c r="P24" s="623"/>
      <c r="Q24" s="624"/>
      <c r="R24" s="625" t="s">
        <v>248</v>
      </c>
      <c r="S24" s="626"/>
      <c r="T24" s="626"/>
      <c r="U24" s="626"/>
      <c r="V24" s="626"/>
      <c r="W24" s="626"/>
      <c r="X24" s="626"/>
      <c r="Y24" s="627"/>
      <c r="Z24" s="628" t="s">
        <v>248</v>
      </c>
      <c r="AA24" s="628"/>
      <c r="AB24" s="628"/>
      <c r="AC24" s="628"/>
      <c r="AD24" s="629" t="s">
        <v>142</v>
      </c>
      <c r="AE24" s="629"/>
      <c r="AF24" s="629"/>
      <c r="AG24" s="629"/>
      <c r="AH24" s="629"/>
      <c r="AI24" s="629"/>
      <c r="AJ24" s="629"/>
      <c r="AK24" s="629"/>
      <c r="AL24" s="630" t="s">
        <v>141</v>
      </c>
      <c r="AM24" s="631"/>
      <c r="AN24" s="631"/>
      <c r="AO24" s="632"/>
      <c r="AP24" s="622" t="s">
        <v>300</v>
      </c>
      <c r="AQ24" s="641"/>
      <c r="AR24" s="641"/>
      <c r="AS24" s="641"/>
      <c r="AT24" s="641"/>
      <c r="AU24" s="641"/>
      <c r="AV24" s="641"/>
      <c r="AW24" s="641"/>
      <c r="AX24" s="641"/>
      <c r="AY24" s="641"/>
      <c r="AZ24" s="641"/>
      <c r="BA24" s="641"/>
      <c r="BB24" s="641"/>
      <c r="BC24" s="641"/>
      <c r="BD24" s="641"/>
      <c r="BE24" s="641"/>
      <c r="BF24" s="642"/>
      <c r="BG24" s="625" t="s">
        <v>142</v>
      </c>
      <c r="BH24" s="626"/>
      <c r="BI24" s="626"/>
      <c r="BJ24" s="626"/>
      <c r="BK24" s="626"/>
      <c r="BL24" s="626"/>
      <c r="BM24" s="626"/>
      <c r="BN24" s="627"/>
      <c r="BO24" s="628" t="s">
        <v>141</v>
      </c>
      <c r="BP24" s="628"/>
      <c r="BQ24" s="628"/>
      <c r="BR24" s="628"/>
      <c r="BS24" s="629" t="s">
        <v>248</v>
      </c>
      <c r="BT24" s="629"/>
      <c r="BU24" s="629"/>
      <c r="BV24" s="629"/>
      <c r="BW24" s="629"/>
      <c r="BX24" s="629"/>
      <c r="BY24" s="629"/>
      <c r="BZ24" s="629"/>
      <c r="CA24" s="629"/>
      <c r="CB24" s="633"/>
      <c r="CD24" s="611" t="s">
        <v>301</v>
      </c>
      <c r="CE24" s="612"/>
      <c r="CF24" s="612"/>
      <c r="CG24" s="612"/>
      <c r="CH24" s="612"/>
      <c r="CI24" s="612"/>
      <c r="CJ24" s="612"/>
      <c r="CK24" s="612"/>
      <c r="CL24" s="612"/>
      <c r="CM24" s="612"/>
      <c r="CN24" s="612"/>
      <c r="CO24" s="612"/>
      <c r="CP24" s="612"/>
      <c r="CQ24" s="613"/>
      <c r="CR24" s="614">
        <v>14560193</v>
      </c>
      <c r="CS24" s="615"/>
      <c r="CT24" s="615"/>
      <c r="CU24" s="615"/>
      <c r="CV24" s="615"/>
      <c r="CW24" s="615"/>
      <c r="CX24" s="615"/>
      <c r="CY24" s="616"/>
      <c r="CZ24" s="619">
        <v>50.2</v>
      </c>
      <c r="DA24" s="620"/>
      <c r="DB24" s="620"/>
      <c r="DC24" s="636"/>
      <c r="DD24" s="660">
        <v>8283334</v>
      </c>
      <c r="DE24" s="615"/>
      <c r="DF24" s="615"/>
      <c r="DG24" s="615"/>
      <c r="DH24" s="615"/>
      <c r="DI24" s="615"/>
      <c r="DJ24" s="615"/>
      <c r="DK24" s="616"/>
      <c r="DL24" s="660">
        <v>8248933</v>
      </c>
      <c r="DM24" s="615"/>
      <c r="DN24" s="615"/>
      <c r="DO24" s="615"/>
      <c r="DP24" s="615"/>
      <c r="DQ24" s="615"/>
      <c r="DR24" s="615"/>
      <c r="DS24" s="615"/>
      <c r="DT24" s="615"/>
      <c r="DU24" s="615"/>
      <c r="DV24" s="616"/>
      <c r="DW24" s="619">
        <v>50.5</v>
      </c>
      <c r="DX24" s="620"/>
      <c r="DY24" s="620"/>
      <c r="DZ24" s="620"/>
      <c r="EA24" s="620"/>
      <c r="EB24" s="620"/>
      <c r="EC24" s="621"/>
    </row>
    <row r="25" spans="2:133" ht="11.25" customHeight="1" x14ac:dyDescent="0.2">
      <c r="B25" s="622" t="s">
        <v>302</v>
      </c>
      <c r="C25" s="623"/>
      <c r="D25" s="623"/>
      <c r="E25" s="623"/>
      <c r="F25" s="623"/>
      <c r="G25" s="623"/>
      <c r="H25" s="623"/>
      <c r="I25" s="623"/>
      <c r="J25" s="623"/>
      <c r="K25" s="623"/>
      <c r="L25" s="623"/>
      <c r="M25" s="623"/>
      <c r="N25" s="623"/>
      <c r="O25" s="623"/>
      <c r="P25" s="623"/>
      <c r="Q25" s="624"/>
      <c r="R25" s="625">
        <v>16840522</v>
      </c>
      <c r="S25" s="626"/>
      <c r="T25" s="626"/>
      <c r="U25" s="626"/>
      <c r="V25" s="626"/>
      <c r="W25" s="626"/>
      <c r="X25" s="626"/>
      <c r="Y25" s="627"/>
      <c r="Z25" s="628">
        <v>56.3</v>
      </c>
      <c r="AA25" s="628"/>
      <c r="AB25" s="628"/>
      <c r="AC25" s="628"/>
      <c r="AD25" s="629">
        <v>15926705</v>
      </c>
      <c r="AE25" s="629"/>
      <c r="AF25" s="629"/>
      <c r="AG25" s="629"/>
      <c r="AH25" s="629"/>
      <c r="AI25" s="629"/>
      <c r="AJ25" s="629"/>
      <c r="AK25" s="629"/>
      <c r="AL25" s="630">
        <v>99.3</v>
      </c>
      <c r="AM25" s="631"/>
      <c r="AN25" s="631"/>
      <c r="AO25" s="632"/>
      <c r="AP25" s="622" t="s">
        <v>303</v>
      </c>
      <c r="AQ25" s="641"/>
      <c r="AR25" s="641"/>
      <c r="AS25" s="641"/>
      <c r="AT25" s="641"/>
      <c r="AU25" s="641"/>
      <c r="AV25" s="641"/>
      <c r="AW25" s="641"/>
      <c r="AX25" s="641"/>
      <c r="AY25" s="641"/>
      <c r="AZ25" s="641"/>
      <c r="BA25" s="641"/>
      <c r="BB25" s="641"/>
      <c r="BC25" s="641"/>
      <c r="BD25" s="641"/>
      <c r="BE25" s="641"/>
      <c r="BF25" s="642"/>
      <c r="BG25" s="625" t="s">
        <v>141</v>
      </c>
      <c r="BH25" s="626"/>
      <c r="BI25" s="626"/>
      <c r="BJ25" s="626"/>
      <c r="BK25" s="626"/>
      <c r="BL25" s="626"/>
      <c r="BM25" s="626"/>
      <c r="BN25" s="627"/>
      <c r="BO25" s="628" t="s">
        <v>142</v>
      </c>
      <c r="BP25" s="628"/>
      <c r="BQ25" s="628"/>
      <c r="BR25" s="628"/>
      <c r="BS25" s="629" t="s">
        <v>248</v>
      </c>
      <c r="BT25" s="629"/>
      <c r="BU25" s="629"/>
      <c r="BV25" s="629"/>
      <c r="BW25" s="629"/>
      <c r="BX25" s="629"/>
      <c r="BY25" s="629"/>
      <c r="BZ25" s="629"/>
      <c r="CA25" s="629"/>
      <c r="CB25" s="633"/>
      <c r="CD25" s="622" t="s">
        <v>304</v>
      </c>
      <c r="CE25" s="623"/>
      <c r="CF25" s="623"/>
      <c r="CG25" s="623"/>
      <c r="CH25" s="623"/>
      <c r="CI25" s="623"/>
      <c r="CJ25" s="623"/>
      <c r="CK25" s="623"/>
      <c r="CL25" s="623"/>
      <c r="CM25" s="623"/>
      <c r="CN25" s="623"/>
      <c r="CO25" s="623"/>
      <c r="CP25" s="623"/>
      <c r="CQ25" s="624"/>
      <c r="CR25" s="625">
        <v>4685550</v>
      </c>
      <c r="CS25" s="657"/>
      <c r="CT25" s="657"/>
      <c r="CU25" s="657"/>
      <c r="CV25" s="657"/>
      <c r="CW25" s="657"/>
      <c r="CX25" s="657"/>
      <c r="CY25" s="658"/>
      <c r="CZ25" s="630">
        <v>16.2</v>
      </c>
      <c r="DA25" s="655"/>
      <c r="DB25" s="655"/>
      <c r="DC25" s="659"/>
      <c r="DD25" s="634">
        <v>4204529</v>
      </c>
      <c r="DE25" s="657"/>
      <c r="DF25" s="657"/>
      <c r="DG25" s="657"/>
      <c r="DH25" s="657"/>
      <c r="DI25" s="657"/>
      <c r="DJ25" s="657"/>
      <c r="DK25" s="658"/>
      <c r="DL25" s="634">
        <v>4190347</v>
      </c>
      <c r="DM25" s="657"/>
      <c r="DN25" s="657"/>
      <c r="DO25" s="657"/>
      <c r="DP25" s="657"/>
      <c r="DQ25" s="657"/>
      <c r="DR25" s="657"/>
      <c r="DS25" s="657"/>
      <c r="DT25" s="657"/>
      <c r="DU25" s="657"/>
      <c r="DV25" s="658"/>
      <c r="DW25" s="630">
        <v>25.6</v>
      </c>
      <c r="DX25" s="655"/>
      <c r="DY25" s="655"/>
      <c r="DZ25" s="655"/>
      <c r="EA25" s="655"/>
      <c r="EB25" s="655"/>
      <c r="EC25" s="656"/>
    </row>
    <row r="26" spans="2:133" ht="11.25" customHeight="1" x14ac:dyDescent="0.2">
      <c r="B26" s="622" t="s">
        <v>305</v>
      </c>
      <c r="C26" s="623"/>
      <c r="D26" s="623"/>
      <c r="E26" s="623"/>
      <c r="F26" s="623"/>
      <c r="G26" s="623"/>
      <c r="H26" s="623"/>
      <c r="I26" s="623"/>
      <c r="J26" s="623"/>
      <c r="K26" s="623"/>
      <c r="L26" s="623"/>
      <c r="M26" s="623"/>
      <c r="N26" s="623"/>
      <c r="O26" s="623"/>
      <c r="P26" s="623"/>
      <c r="Q26" s="624"/>
      <c r="R26" s="625">
        <v>9022</v>
      </c>
      <c r="S26" s="626"/>
      <c r="T26" s="626"/>
      <c r="U26" s="626"/>
      <c r="V26" s="626"/>
      <c r="W26" s="626"/>
      <c r="X26" s="626"/>
      <c r="Y26" s="627"/>
      <c r="Z26" s="628">
        <v>0</v>
      </c>
      <c r="AA26" s="628"/>
      <c r="AB26" s="628"/>
      <c r="AC26" s="628"/>
      <c r="AD26" s="629">
        <v>9022</v>
      </c>
      <c r="AE26" s="629"/>
      <c r="AF26" s="629"/>
      <c r="AG26" s="629"/>
      <c r="AH26" s="629"/>
      <c r="AI26" s="629"/>
      <c r="AJ26" s="629"/>
      <c r="AK26" s="629"/>
      <c r="AL26" s="630">
        <v>0.1</v>
      </c>
      <c r="AM26" s="631"/>
      <c r="AN26" s="631"/>
      <c r="AO26" s="632"/>
      <c r="AP26" s="622" t="s">
        <v>306</v>
      </c>
      <c r="AQ26" s="641"/>
      <c r="AR26" s="641"/>
      <c r="AS26" s="641"/>
      <c r="AT26" s="641"/>
      <c r="AU26" s="641"/>
      <c r="AV26" s="641"/>
      <c r="AW26" s="641"/>
      <c r="AX26" s="641"/>
      <c r="AY26" s="641"/>
      <c r="AZ26" s="641"/>
      <c r="BA26" s="641"/>
      <c r="BB26" s="641"/>
      <c r="BC26" s="641"/>
      <c r="BD26" s="641"/>
      <c r="BE26" s="641"/>
      <c r="BF26" s="642"/>
      <c r="BG26" s="625" t="s">
        <v>142</v>
      </c>
      <c r="BH26" s="626"/>
      <c r="BI26" s="626"/>
      <c r="BJ26" s="626"/>
      <c r="BK26" s="626"/>
      <c r="BL26" s="626"/>
      <c r="BM26" s="626"/>
      <c r="BN26" s="627"/>
      <c r="BO26" s="628" t="s">
        <v>248</v>
      </c>
      <c r="BP26" s="628"/>
      <c r="BQ26" s="628"/>
      <c r="BR26" s="628"/>
      <c r="BS26" s="629" t="s">
        <v>248</v>
      </c>
      <c r="BT26" s="629"/>
      <c r="BU26" s="629"/>
      <c r="BV26" s="629"/>
      <c r="BW26" s="629"/>
      <c r="BX26" s="629"/>
      <c r="BY26" s="629"/>
      <c r="BZ26" s="629"/>
      <c r="CA26" s="629"/>
      <c r="CB26" s="633"/>
      <c r="CD26" s="622" t="s">
        <v>307</v>
      </c>
      <c r="CE26" s="623"/>
      <c r="CF26" s="623"/>
      <c r="CG26" s="623"/>
      <c r="CH26" s="623"/>
      <c r="CI26" s="623"/>
      <c r="CJ26" s="623"/>
      <c r="CK26" s="623"/>
      <c r="CL26" s="623"/>
      <c r="CM26" s="623"/>
      <c r="CN26" s="623"/>
      <c r="CO26" s="623"/>
      <c r="CP26" s="623"/>
      <c r="CQ26" s="624"/>
      <c r="CR26" s="625">
        <v>2698897</v>
      </c>
      <c r="CS26" s="626"/>
      <c r="CT26" s="626"/>
      <c r="CU26" s="626"/>
      <c r="CV26" s="626"/>
      <c r="CW26" s="626"/>
      <c r="CX26" s="626"/>
      <c r="CY26" s="627"/>
      <c r="CZ26" s="630">
        <v>9.3000000000000007</v>
      </c>
      <c r="DA26" s="655"/>
      <c r="DB26" s="655"/>
      <c r="DC26" s="659"/>
      <c r="DD26" s="634">
        <v>2483997</v>
      </c>
      <c r="DE26" s="626"/>
      <c r="DF26" s="626"/>
      <c r="DG26" s="626"/>
      <c r="DH26" s="626"/>
      <c r="DI26" s="626"/>
      <c r="DJ26" s="626"/>
      <c r="DK26" s="627"/>
      <c r="DL26" s="634" t="s">
        <v>269</v>
      </c>
      <c r="DM26" s="626"/>
      <c r="DN26" s="626"/>
      <c r="DO26" s="626"/>
      <c r="DP26" s="626"/>
      <c r="DQ26" s="626"/>
      <c r="DR26" s="626"/>
      <c r="DS26" s="626"/>
      <c r="DT26" s="626"/>
      <c r="DU26" s="626"/>
      <c r="DV26" s="627"/>
      <c r="DW26" s="630" t="s">
        <v>248</v>
      </c>
      <c r="DX26" s="655"/>
      <c r="DY26" s="655"/>
      <c r="DZ26" s="655"/>
      <c r="EA26" s="655"/>
      <c r="EB26" s="655"/>
      <c r="EC26" s="656"/>
    </row>
    <row r="27" spans="2:133" ht="11.25" customHeight="1" x14ac:dyDescent="0.2">
      <c r="B27" s="622" t="s">
        <v>308</v>
      </c>
      <c r="C27" s="623"/>
      <c r="D27" s="623"/>
      <c r="E27" s="623"/>
      <c r="F27" s="623"/>
      <c r="G27" s="623"/>
      <c r="H27" s="623"/>
      <c r="I27" s="623"/>
      <c r="J27" s="623"/>
      <c r="K27" s="623"/>
      <c r="L27" s="623"/>
      <c r="M27" s="623"/>
      <c r="N27" s="623"/>
      <c r="O27" s="623"/>
      <c r="P27" s="623"/>
      <c r="Q27" s="624"/>
      <c r="R27" s="625">
        <v>386796</v>
      </c>
      <c r="S27" s="626"/>
      <c r="T27" s="626"/>
      <c r="U27" s="626"/>
      <c r="V27" s="626"/>
      <c r="W27" s="626"/>
      <c r="X27" s="626"/>
      <c r="Y27" s="627"/>
      <c r="Z27" s="628">
        <v>1.3</v>
      </c>
      <c r="AA27" s="628"/>
      <c r="AB27" s="628"/>
      <c r="AC27" s="628"/>
      <c r="AD27" s="629" t="s">
        <v>248</v>
      </c>
      <c r="AE27" s="629"/>
      <c r="AF27" s="629"/>
      <c r="AG27" s="629"/>
      <c r="AH27" s="629"/>
      <c r="AI27" s="629"/>
      <c r="AJ27" s="629"/>
      <c r="AK27" s="629"/>
      <c r="AL27" s="630" t="s">
        <v>248</v>
      </c>
      <c r="AM27" s="631"/>
      <c r="AN27" s="631"/>
      <c r="AO27" s="632"/>
      <c r="AP27" s="622" t="s">
        <v>309</v>
      </c>
      <c r="AQ27" s="623"/>
      <c r="AR27" s="623"/>
      <c r="AS27" s="623"/>
      <c r="AT27" s="623"/>
      <c r="AU27" s="623"/>
      <c r="AV27" s="623"/>
      <c r="AW27" s="623"/>
      <c r="AX27" s="623"/>
      <c r="AY27" s="623"/>
      <c r="AZ27" s="623"/>
      <c r="BA27" s="623"/>
      <c r="BB27" s="623"/>
      <c r="BC27" s="623"/>
      <c r="BD27" s="623"/>
      <c r="BE27" s="623"/>
      <c r="BF27" s="624"/>
      <c r="BG27" s="625">
        <v>9094992</v>
      </c>
      <c r="BH27" s="626"/>
      <c r="BI27" s="626"/>
      <c r="BJ27" s="626"/>
      <c r="BK27" s="626"/>
      <c r="BL27" s="626"/>
      <c r="BM27" s="626"/>
      <c r="BN27" s="627"/>
      <c r="BO27" s="628">
        <v>100</v>
      </c>
      <c r="BP27" s="628"/>
      <c r="BQ27" s="628"/>
      <c r="BR27" s="628"/>
      <c r="BS27" s="629">
        <v>158479</v>
      </c>
      <c r="BT27" s="629"/>
      <c r="BU27" s="629"/>
      <c r="BV27" s="629"/>
      <c r="BW27" s="629"/>
      <c r="BX27" s="629"/>
      <c r="BY27" s="629"/>
      <c r="BZ27" s="629"/>
      <c r="CA27" s="629"/>
      <c r="CB27" s="633"/>
      <c r="CD27" s="622" t="s">
        <v>310</v>
      </c>
      <c r="CE27" s="623"/>
      <c r="CF27" s="623"/>
      <c r="CG27" s="623"/>
      <c r="CH27" s="623"/>
      <c r="CI27" s="623"/>
      <c r="CJ27" s="623"/>
      <c r="CK27" s="623"/>
      <c r="CL27" s="623"/>
      <c r="CM27" s="623"/>
      <c r="CN27" s="623"/>
      <c r="CO27" s="623"/>
      <c r="CP27" s="623"/>
      <c r="CQ27" s="624"/>
      <c r="CR27" s="625">
        <v>7693617</v>
      </c>
      <c r="CS27" s="657"/>
      <c r="CT27" s="657"/>
      <c r="CU27" s="657"/>
      <c r="CV27" s="657"/>
      <c r="CW27" s="657"/>
      <c r="CX27" s="657"/>
      <c r="CY27" s="658"/>
      <c r="CZ27" s="630">
        <v>26.5</v>
      </c>
      <c r="DA27" s="655"/>
      <c r="DB27" s="655"/>
      <c r="DC27" s="659"/>
      <c r="DD27" s="634">
        <v>1897779</v>
      </c>
      <c r="DE27" s="657"/>
      <c r="DF27" s="657"/>
      <c r="DG27" s="657"/>
      <c r="DH27" s="657"/>
      <c r="DI27" s="657"/>
      <c r="DJ27" s="657"/>
      <c r="DK27" s="658"/>
      <c r="DL27" s="634">
        <v>1889260</v>
      </c>
      <c r="DM27" s="657"/>
      <c r="DN27" s="657"/>
      <c r="DO27" s="657"/>
      <c r="DP27" s="657"/>
      <c r="DQ27" s="657"/>
      <c r="DR27" s="657"/>
      <c r="DS27" s="657"/>
      <c r="DT27" s="657"/>
      <c r="DU27" s="657"/>
      <c r="DV27" s="658"/>
      <c r="DW27" s="630">
        <v>11.6</v>
      </c>
      <c r="DX27" s="655"/>
      <c r="DY27" s="655"/>
      <c r="DZ27" s="655"/>
      <c r="EA27" s="655"/>
      <c r="EB27" s="655"/>
      <c r="EC27" s="656"/>
    </row>
    <row r="28" spans="2:133" ht="11.25" customHeight="1" x14ac:dyDescent="0.2">
      <c r="B28" s="622" t="s">
        <v>311</v>
      </c>
      <c r="C28" s="623"/>
      <c r="D28" s="623"/>
      <c r="E28" s="623"/>
      <c r="F28" s="623"/>
      <c r="G28" s="623"/>
      <c r="H28" s="623"/>
      <c r="I28" s="623"/>
      <c r="J28" s="623"/>
      <c r="K28" s="623"/>
      <c r="L28" s="623"/>
      <c r="M28" s="623"/>
      <c r="N28" s="623"/>
      <c r="O28" s="623"/>
      <c r="P28" s="623"/>
      <c r="Q28" s="624"/>
      <c r="R28" s="625">
        <v>258775</v>
      </c>
      <c r="S28" s="626"/>
      <c r="T28" s="626"/>
      <c r="U28" s="626"/>
      <c r="V28" s="626"/>
      <c r="W28" s="626"/>
      <c r="X28" s="626"/>
      <c r="Y28" s="627"/>
      <c r="Z28" s="628">
        <v>0.9</v>
      </c>
      <c r="AA28" s="628"/>
      <c r="AB28" s="628"/>
      <c r="AC28" s="628"/>
      <c r="AD28" s="629">
        <v>97735</v>
      </c>
      <c r="AE28" s="629"/>
      <c r="AF28" s="629"/>
      <c r="AG28" s="629"/>
      <c r="AH28" s="629"/>
      <c r="AI28" s="629"/>
      <c r="AJ28" s="629"/>
      <c r="AK28" s="629"/>
      <c r="AL28" s="630">
        <v>0.6</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312</v>
      </c>
      <c r="CE28" s="623"/>
      <c r="CF28" s="623"/>
      <c r="CG28" s="623"/>
      <c r="CH28" s="623"/>
      <c r="CI28" s="623"/>
      <c r="CJ28" s="623"/>
      <c r="CK28" s="623"/>
      <c r="CL28" s="623"/>
      <c r="CM28" s="623"/>
      <c r="CN28" s="623"/>
      <c r="CO28" s="623"/>
      <c r="CP28" s="623"/>
      <c r="CQ28" s="624"/>
      <c r="CR28" s="625">
        <v>2181026</v>
      </c>
      <c r="CS28" s="626"/>
      <c r="CT28" s="626"/>
      <c r="CU28" s="626"/>
      <c r="CV28" s="626"/>
      <c r="CW28" s="626"/>
      <c r="CX28" s="626"/>
      <c r="CY28" s="627"/>
      <c r="CZ28" s="630">
        <v>7.5</v>
      </c>
      <c r="DA28" s="655"/>
      <c r="DB28" s="655"/>
      <c r="DC28" s="659"/>
      <c r="DD28" s="634">
        <v>2181026</v>
      </c>
      <c r="DE28" s="626"/>
      <c r="DF28" s="626"/>
      <c r="DG28" s="626"/>
      <c r="DH28" s="626"/>
      <c r="DI28" s="626"/>
      <c r="DJ28" s="626"/>
      <c r="DK28" s="627"/>
      <c r="DL28" s="634">
        <v>2169326</v>
      </c>
      <c r="DM28" s="626"/>
      <c r="DN28" s="626"/>
      <c r="DO28" s="626"/>
      <c r="DP28" s="626"/>
      <c r="DQ28" s="626"/>
      <c r="DR28" s="626"/>
      <c r="DS28" s="626"/>
      <c r="DT28" s="626"/>
      <c r="DU28" s="626"/>
      <c r="DV28" s="627"/>
      <c r="DW28" s="630">
        <v>13.3</v>
      </c>
      <c r="DX28" s="655"/>
      <c r="DY28" s="655"/>
      <c r="DZ28" s="655"/>
      <c r="EA28" s="655"/>
      <c r="EB28" s="655"/>
      <c r="EC28" s="656"/>
    </row>
    <row r="29" spans="2:133" ht="11.25" customHeight="1" x14ac:dyDescent="0.2">
      <c r="B29" s="622" t="s">
        <v>313</v>
      </c>
      <c r="C29" s="623"/>
      <c r="D29" s="623"/>
      <c r="E29" s="623"/>
      <c r="F29" s="623"/>
      <c r="G29" s="623"/>
      <c r="H29" s="623"/>
      <c r="I29" s="623"/>
      <c r="J29" s="623"/>
      <c r="K29" s="623"/>
      <c r="L29" s="623"/>
      <c r="M29" s="623"/>
      <c r="N29" s="623"/>
      <c r="O29" s="623"/>
      <c r="P29" s="623"/>
      <c r="Q29" s="624"/>
      <c r="R29" s="625">
        <v>32759</v>
      </c>
      <c r="S29" s="626"/>
      <c r="T29" s="626"/>
      <c r="U29" s="626"/>
      <c r="V29" s="626"/>
      <c r="W29" s="626"/>
      <c r="X29" s="626"/>
      <c r="Y29" s="627"/>
      <c r="Z29" s="628">
        <v>0.1</v>
      </c>
      <c r="AA29" s="628"/>
      <c r="AB29" s="628"/>
      <c r="AC29" s="628"/>
      <c r="AD29" s="629" t="s">
        <v>142</v>
      </c>
      <c r="AE29" s="629"/>
      <c r="AF29" s="629"/>
      <c r="AG29" s="629"/>
      <c r="AH29" s="629"/>
      <c r="AI29" s="629"/>
      <c r="AJ29" s="629"/>
      <c r="AK29" s="629"/>
      <c r="AL29" s="630" t="s">
        <v>248</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1" t="s">
        <v>314</v>
      </c>
      <c r="CE29" s="662"/>
      <c r="CF29" s="622" t="s">
        <v>315</v>
      </c>
      <c r="CG29" s="623"/>
      <c r="CH29" s="623"/>
      <c r="CI29" s="623"/>
      <c r="CJ29" s="623"/>
      <c r="CK29" s="623"/>
      <c r="CL29" s="623"/>
      <c r="CM29" s="623"/>
      <c r="CN29" s="623"/>
      <c r="CO29" s="623"/>
      <c r="CP29" s="623"/>
      <c r="CQ29" s="624"/>
      <c r="CR29" s="625">
        <v>2180801</v>
      </c>
      <c r="CS29" s="657"/>
      <c r="CT29" s="657"/>
      <c r="CU29" s="657"/>
      <c r="CV29" s="657"/>
      <c r="CW29" s="657"/>
      <c r="CX29" s="657"/>
      <c r="CY29" s="658"/>
      <c r="CZ29" s="630">
        <v>7.5</v>
      </c>
      <c r="DA29" s="655"/>
      <c r="DB29" s="655"/>
      <c r="DC29" s="659"/>
      <c r="DD29" s="634">
        <v>2180801</v>
      </c>
      <c r="DE29" s="657"/>
      <c r="DF29" s="657"/>
      <c r="DG29" s="657"/>
      <c r="DH29" s="657"/>
      <c r="DI29" s="657"/>
      <c r="DJ29" s="657"/>
      <c r="DK29" s="658"/>
      <c r="DL29" s="634">
        <v>2169101</v>
      </c>
      <c r="DM29" s="657"/>
      <c r="DN29" s="657"/>
      <c r="DO29" s="657"/>
      <c r="DP29" s="657"/>
      <c r="DQ29" s="657"/>
      <c r="DR29" s="657"/>
      <c r="DS29" s="657"/>
      <c r="DT29" s="657"/>
      <c r="DU29" s="657"/>
      <c r="DV29" s="658"/>
      <c r="DW29" s="630">
        <v>13.3</v>
      </c>
      <c r="DX29" s="655"/>
      <c r="DY29" s="655"/>
      <c r="DZ29" s="655"/>
      <c r="EA29" s="655"/>
      <c r="EB29" s="655"/>
      <c r="EC29" s="656"/>
    </row>
    <row r="30" spans="2:133" ht="11.25" customHeight="1" x14ac:dyDescent="0.2">
      <c r="B30" s="622" t="s">
        <v>316</v>
      </c>
      <c r="C30" s="623"/>
      <c r="D30" s="623"/>
      <c r="E30" s="623"/>
      <c r="F30" s="623"/>
      <c r="G30" s="623"/>
      <c r="H30" s="623"/>
      <c r="I30" s="623"/>
      <c r="J30" s="623"/>
      <c r="K30" s="623"/>
      <c r="L30" s="623"/>
      <c r="M30" s="623"/>
      <c r="N30" s="623"/>
      <c r="O30" s="623"/>
      <c r="P30" s="623"/>
      <c r="Q30" s="624"/>
      <c r="R30" s="625">
        <v>6446351</v>
      </c>
      <c r="S30" s="626"/>
      <c r="T30" s="626"/>
      <c r="U30" s="626"/>
      <c r="V30" s="626"/>
      <c r="W30" s="626"/>
      <c r="X30" s="626"/>
      <c r="Y30" s="627"/>
      <c r="Z30" s="628">
        <v>21.6</v>
      </c>
      <c r="AA30" s="628"/>
      <c r="AB30" s="628"/>
      <c r="AC30" s="628"/>
      <c r="AD30" s="629" t="s">
        <v>141</v>
      </c>
      <c r="AE30" s="629"/>
      <c r="AF30" s="629"/>
      <c r="AG30" s="629"/>
      <c r="AH30" s="629"/>
      <c r="AI30" s="629"/>
      <c r="AJ30" s="629"/>
      <c r="AK30" s="629"/>
      <c r="AL30" s="630" t="s">
        <v>248</v>
      </c>
      <c r="AM30" s="631"/>
      <c r="AN30" s="631"/>
      <c r="AO30" s="632"/>
      <c r="AP30" s="607" t="s">
        <v>231</v>
      </c>
      <c r="AQ30" s="608"/>
      <c r="AR30" s="608"/>
      <c r="AS30" s="608"/>
      <c r="AT30" s="608"/>
      <c r="AU30" s="608"/>
      <c r="AV30" s="608"/>
      <c r="AW30" s="608"/>
      <c r="AX30" s="608"/>
      <c r="AY30" s="608"/>
      <c r="AZ30" s="608"/>
      <c r="BA30" s="608"/>
      <c r="BB30" s="608"/>
      <c r="BC30" s="608"/>
      <c r="BD30" s="608"/>
      <c r="BE30" s="608"/>
      <c r="BF30" s="609"/>
      <c r="BG30" s="607" t="s">
        <v>317</v>
      </c>
      <c r="BH30" s="667"/>
      <c r="BI30" s="667"/>
      <c r="BJ30" s="667"/>
      <c r="BK30" s="667"/>
      <c r="BL30" s="667"/>
      <c r="BM30" s="667"/>
      <c r="BN30" s="667"/>
      <c r="BO30" s="667"/>
      <c r="BP30" s="667"/>
      <c r="BQ30" s="668"/>
      <c r="BR30" s="607" t="s">
        <v>318</v>
      </c>
      <c r="BS30" s="667"/>
      <c r="BT30" s="667"/>
      <c r="BU30" s="667"/>
      <c r="BV30" s="667"/>
      <c r="BW30" s="667"/>
      <c r="BX30" s="667"/>
      <c r="BY30" s="667"/>
      <c r="BZ30" s="667"/>
      <c r="CA30" s="667"/>
      <c r="CB30" s="668"/>
      <c r="CD30" s="663"/>
      <c r="CE30" s="664"/>
      <c r="CF30" s="622" t="s">
        <v>319</v>
      </c>
      <c r="CG30" s="623"/>
      <c r="CH30" s="623"/>
      <c r="CI30" s="623"/>
      <c r="CJ30" s="623"/>
      <c r="CK30" s="623"/>
      <c r="CL30" s="623"/>
      <c r="CM30" s="623"/>
      <c r="CN30" s="623"/>
      <c r="CO30" s="623"/>
      <c r="CP30" s="623"/>
      <c r="CQ30" s="624"/>
      <c r="CR30" s="625">
        <v>2107003</v>
      </c>
      <c r="CS30" s="626"/>
      <c r="CT30" s="626"/>
      <c r="CU30" s="626"/>
      <c r="CV30" s="626"/>
      <c r="CW30" s="626"/>
      <c r="CX30" s="626"/>
      <c r="CY30" s="627"/>
      <c r="CZ30" s="630">
        <v>7.3</v>
      </c>
      <c r="DA30" s="655"/>
      <c r="DB30" s="655"/>
      <c r="DC30" s="659"/>
      <c r="DD30" s="634">
        <v>2107003</v>
      </c>
      <c r="DE30" s="626"/>
      <c r="DF30" s="626"/>
      <c r="DG30" s="626"/>
      <c r="DH30" s="626"/>
      <c r="DI30" s="626"/>
      <c r="DJ30" s="626"/>
      <c r="DK30" s="627"/>
      <c r="DL30" s="634">
        <v>2095303</v>
      </c>
      <c r="DM30" s="626"/>
      <c r="DN30" s="626"/>
      <c r="DO30" s="626"/>
      <c r="DP30" s="626"/>
      <c r="DQ30" s="626"/>
      <c r="DR30" s="626"/>
      <c r="DS30" s="626"/>
      <c r="DT30" s="626"/>
      <c r="DU30" s="626"/>
      <c r="DV30" s="627"/>
      <c r="DW30" s="630">
        <v>12.8</v>
      </c>
      <c r="DX30" s="655"/>
      <c r="DY30" s="655"/>
      <c r="DZ30" s="655"/>
      <c r="EA30" s="655"/>
      <c r="EB30" s="655"/>
      <c r="EC30" s="656"/>
    </row>
    <row r="31" spans="2:133" ht="11.25" customHeight="1" x14ac:dyDescent="0.2">
      <c r="B31" s="638" t="s">
        <v>320</v>
      </c>
      <c r="C31" s="639"/>
      <c r="D31" s="639"/>
      <c r="E31" s="639"/>
      <c r="F31" s="639"/>
      <c r="G31" s="639"/>
      <c r="H31" s="639"/>
      <c r="I31" s="639"/>
      <c r="J31" s="639"/>
      <c r="K31" s="639"/>
      <c r="L31" s="639"/>
      <c r="M31" s="639"/>
      <c r="N31" s="639"/>
      <c r="O31" s="639"/>
      <c r="P31" s="639"/>
      <c r="Q31" s="640"/>
      <c r="R31" s="625" t="s">
        <v>141</v>
      </c>
      <c r="S31" s="626"/>
      <c r="T31" s="626"/>
      <c r="U31" s="626"/>
      <c r="V31" s="626"/>
      <c r="W31" s="626"/>
      <c r="X31" s="626"/>
      <c r="Y31" s="627"/>
      <c r="Z31" s="628" t="s">
        <v>248</v>
      </c>
      <c r="AA31" s="628"/>
      <c r="AB31" s="628"/>
      <c r="AC31" s="628"/>
      <c r="AD31" s="629" t="s">
        <v>142</v>
      </c>
      <c r="AE31" s="629"/>
      <c r="AF31" s="629"/>
      <c r="AG31" s="629"/>
      <c r="AH31" s="629"/>
      <c r="AI31" s="629"/>
      <c r="AJ31" s="629"/>
      <c r="AK31" s="629"/>
      <c r="AL31" s="630" t="s">
        <v>141</v>
      </c>
      <c r="AM31" s="631"/>
      <c r="AN31" s="631"/>
      <c r="AO31" s="632"/>
      <c r="AP31" s="671" t="s">
        <v>321</v>
      </c>
      <c r="AQ31" s="672"/>
      <c r="AR31" s="672"/>
      <c r="AS31" s="672"/>
      <c r="AT31" s="677" t="s">
        <v>322</v>
      </c>
      <c r="AU31" s="218"/>
      <c r="AV31" s="218"/>
      <c r="AW31" s="218"/>
      <c r="AX31" s="611" t="s">
        <v>193</v>
      </c>
      <c r="AY31" s="612"/>
      <c r="AZ31" s="612"/>
      <c r="BA31" s="612"/>
      <c r="BB31" s="612"/>
      <c r="BC31" s="612"/>
      <c r="BD31" s="612"/>
      <c r="BE31" s="612"/>
      <c r="BF31" s="613"/>
      <c r="BG31" s="681">
        <v>99.5</v>
      </c>
      <c r="BH31" s="669"/>
      <c r="BI31" s="669"/>
      <c r="BJ31" s="669"/>
      <c r="BK31" s="669"/>
      <c r="BL31" s="669"/>
      <c r="BM31" s="620">
        <v>98.7</v>
      </c>
      <c r="BN31" s="669"/>
      <c r="BO31" s="669"/>
      <c r="BP31" s="669"/>
      <c r="BQ31" s="670"/>
      <c r="BR31" s="681">
        <v>99.5</v>
      </c>
      <c r="BS31" s="669"/>
      <c r="BT31" s="669"/>
      <c r="BU31" s="669"/>
      <c r="BV31" s="669"/>
      <c r="BW31" s="669"/>
      <c r="BX31" s="620">
        <v>98.6</v>
      </c>
      <c r="BY31" s="669"/>
      <c r="BZ31" s="669"/>
      <c r="CA31" s="669"/>
      <c r="CB31" s="670"/>
      <c r="CD31" s="663"/>
      <c r="CE31" s="664"/>
      <c r="CF31" s="622" t="s">
        <v>323</v>
      </c>
      <c r="CG31" s="623"/>
      <c r="CH31" s="623"/>
      <c r="CI31" s="623"/>
      <c r="CJ31" s="623"/>
      <c r="CK31" s="623"/>
      <c r="CL31" s="623"/>
      <c r="CM31" s="623"/>
      <c r="CN31" s="623"/>
      <c r="CO31" s="623"/>
      <c r="CP31" s="623"/>
      <c r="CQ31" s="624"/>
      <c r="CR31" s="625">
        <v>73798</v>
      </c>
      <c r="CS31" s="657"/>
      <c r="CT31" s="657"/>
      <c r="CU31" s="657"/>
      <c r="CV31" s="657"/>
      <c r="CW31" s="657"/>
      <c r="CX31" s="657"/>
      <c r="CY31" s="658"/>
      <c r="CZ31" s="630">
        <v>0.3</v>
      </c>
      <c r="DA31" s="655"/>
      <c r="DB31" s="655"/>
      <c r="DC31" s="659"/>
      <c r="DD31" s="634">
        <v>73798</v>
      </c>
      <c r="DE31" s="657"/>
      <c r="DF31" s="657"/>
      <c r="DG31" s="657"/>
      <c r="DH31" s="657"/>
      <c r="DI31" s="657"/>
      <c r="DJ31" s="657"/>
      <c r="DK31" s="658"/>
      <c r="DL31" s="634">
        <v>73798</v>
      </c>
      <c r="DM31" s="657"/>
      <c r="DN31" s="657"/>
      <c r="DO31" s="657"/>
      <c r="DP31" s="657"/>
      <c r="DQ31" s="657"/>
      <c r="DR31" s="657"/>
      <c r="DS31" s="657"/>
      <c r="DT31" s="657"/>
      <c r="DU31" s="657"/>
      <c r="DV31" s="658"/>
      <c r="DW31" s="630">
        <v>0.5</v>
      </c>
      <c r="DX31" s="655"/>
      <c r="DY31" s="655"/>
      <c r="DZ31" s="655"/>
      <c r="EA31" s="655"/>
      <c r="EB31" s="655"/>
      <c r="EC31" s="656"/>
    </row>
    <row r="32" spans="2:133" ht="11.25" customHeight="1" x14ac:dyDescent="0.2">
      <c r="B32" s="622" t="s">
        <v>324</v>
      </c>
      <c r="C32" s="623"/>
      <c r="D32" s="623"/>
      <c r="E32" s="623"/>
      <c r="F32" s="623"/>
      <c r="G32" s="623"/>
      <c r="H32" s="623"/>
      <c r="I32" s="623"/>
      <c r="J32" s="623"/>
      <c r="K32" s="623"/>
      <c r="L32" s="623"/>
      <c r="M32" s="623"/>
      <c r="N32" s="623"/>
      <c r="O32" s="623"/>
      <c r="P32" s="623"/>
      <c r="Q32" s="624"/>
      <c r="R32" s="625">
        <v>2030730</v>
      </c>
      <c r="S32" s="626"/>
      <c r="T32" s="626"/>
      <c r="U32" s="626"/>
      <c r="V32" s="626"/>
      <c r="W32" s="626"/>
      <c r="X32" s="626"/>
      <c r="Y32" s="627"/>
      <c r="Z32" s="628">
        <v>6.8</v>
      </c>
      <c r="AA32" s="628"/>
      <c r="AB32" s="628"/>
      <c r="AC32" s="628"/>
      <c r="AD32" s="629" t="s">
        <v>269</v>
      </c>
      <c r="AE32" s="629"/>
      <c r="AF32" s="629"/>
      <c r="AG32" s="629"/>
      <c r="AH32" s="629"/>
      <c r="AI32" s="629"/>
      <c r="AJ32" s="629"/>
      <c r="AK32" s="629"/>
      <c r="AL32" s="630" t="s">
        <v>248</v>
      </c>
      <c r="AM32" s="631"/>
      <c r="AN32" s="631"/>
      <c r="AO32" s="632"/>
      <c r="AP32" s="673"/>
      <c r="AQ32" s="674"/>
      <c r="AR32" s="674"/>
      <c r="AS32" s="674"/>
      <c r="AT32" s="678"/>
      <c r="AU32" s="214" t="s">
        <v>325</v>
      </c>
      <c r="AX32" s="622" t="s">
        <v>326</v>
      </c>
      <c r="AY32" s="623"/>
      <c r="AZ32" s="623"/>
      <c r="BA32" s="623"/>
      <c r="BB32" s="623"/>
      <c r="BC32" s="623"/>
      <c r="BD32" s="623"/>
      <c r="BE32" s="623"/>
      <c r="BF32" s="624"/>
      <c r="BG32" s="682">
        <v>99.3</v>
      </c>
      <c r="BH32" s="657"/>
      <c r="BI32" s="657"/>
      <c r="BJ32" s="657"/>
      <c r="BK32" s="657"/>
      <c r="BL32" s="657"/>
      <c r="BM32" s="631">
        <v>98.6</v>
      </c>
      <c r="BN32" s="657"/>
      <c r="BO32" s="657"/>
      <c r="BP32" s="657"/>
      <c r="BQ32" s="680"/>
      <c r="BR32" s="682">
        <v>99.4</v>
      </c>
      <c r="BS32" s="657"/>
      <c r="BT32" s="657"/>
      <c r="BU32" s="657"/>
      <c r="BV32" s="657"/>
      <c r="BW32" s="657"/>
      <c r="BX32" s="631">
        <v>98.7</v>
      </c>
      <c r="BY32" s="657"/>
      <c r="BZ32" s="657"/>
      <c r="CA32" s="657"/>
      <c r="CB32" s="680"/>
      <c r="CD32" s="665"/>
      <c r="CE32" s="666"/>
      <c r="CF32" s="622" t="s">
        <v>327</v>
      </c>
      <c r="CG32" s="623"/>
      <c r="CH32" s="623"/>
      <c r="CI32" s="623"/>
      <c r="CJ32" s="623"/>
      <c r="CK32" s="623"/>
      <c r="CL32" s="623"/>
      <c r="CM32" s="623"/>
      <c r="CN32" s="623"/>
      <c r="CO32" s="623"/>
      <c r="CP32" s="623"/>
      <c r="CQ32" s="624"/>
      <c r="CR32" s="625">
        <v>225</v>
      </c>
      <c r="CS32" s="626"/>
      <c r="CT32" s="626"/>
      <c r="CU32" s="626"/>
      <c r="CV32" s="626"/>
      <c r="CW32" s="626"/>
      <c r="CX32" s="626"/>
      <c r="CY32" s="627"/>
      <c r="CZ32" s="630">
        <v>0</v>
      </c>
      <c r="DA32" s="655"/>
      <c r="DB32" s="655"/>
      <c r="DC32" s="659"/>
      <c r="DD32" s="634">
        <v>225</v>
      </c>
      <c r="DE32" s="626"/>
      <c r="DF32" s="626"/>
      <c r="DG32" s="626"/>
      <c r="DH32" s="626"/>
      <c r="DI32" s="626"/>
      <c r="DJ32" s="626"/>
      <c r="DK32" s="627"/>
      <c r="DL32" s="634">
        <v>225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2">
      <c r="B33" s="622" t="s">
        <v>328</v>
      </c>
      <c r="C33" s="623"/>
      <c r="D33" s="623"/>
      <c r="E33" s="623"/>
      <c r="F33" s="623"/>
      <c r="G33" s="623"/>
      <c r="H33" s="623"/>
      <c r="I33" s="623"/>
      <c r="J33" s="623"/>
      <c r="K33" s="623"/>
      <c r="L33" s="623"/>
      <c r="M33" s="623"/>
      <c r="N33" s="623"/>
      <c r="O33" s="623"/>
      <c r="P33" s="623"/>
      <c r="Q33" s="624"/>
      <c r="R33" s="625">
        <v>626090</v>
      </c>
      <c r="S33" s="626"/>
      <c r="T33" s="626"/>
      <c r="U33" s="626"/>
      <c r="V33" s="626"/>
      <c r="W33" s="626"/>
      <c r="X33" s="626"/>
      <c r="Y33" s="627"/>
      <c r="Z33" s="628">
        <v>2.1</v>
      </c>
      <c r="AA33" s="628"/>
      <c r="AB33" s="628"/>
      <c r="AC33" s="628"/>
      <c r="AD33" s="629">
        <v>10694</v>
      </c>
      <c r="AE33" s="629"/>
      <c r="AF33" s="629"/>
      <c r="AG33" s="629"/>
      <c r="AH33" s="629"/>
      <c r="AI33" s="629"/>
      <c r="AJ33" s="629"/>
      <c r="AK33" s="629"/>
      <c r="AL33" s="630">
        <v>0.1</v>
      </c>
      <c r="AM33" s="631"/>
      <c r="AN33" s="631"/>
      <c r="AO33" s="632"/>
      <c r="AP33" s="675"/>
      <c r="AQ33" s="676"/>
      <c r="AR33" s="676"/>
      <c r="AS33" s="676"/>
      <c r="AT33" s="679"/>
      <c r="AU33" s="219"/>
      <c r="AV33" s="219"/>
      <c r="AW33" s="219"/>
      <c r="AX33" s="646" t="s">
        <v>329</v>
      </c>
      <c r="AY33" s="647"/>
      <c r="AZ33" s="647"/>
      <c r="BA33" s="647"/>
      <c r="BB33" s="647"/>
      <c r="BC33" s="647"/>
      <c r="BD33" s="647"/>
      <c r="BE33" s="647"/>
      <c r="BF33" s="648"/>
      <c r="BG33" s="683">
        <v>99.5</v>
      </c>
      <c r="BH33" s="684"/>
      <c r="BI33" s="684"/>
      <c r="BJ33" s="684"/>
      <c r="BK33" s="684"/>
      <c r="BL33" s="684"/>
      <c r="BM33" s="685">
        <v>98.6</v>
      </c>
      <c r="BN33" s="684"/>
      <c r="BO33" s="684"/>
      <c r="BP33" s="684"/>
      <c r="BQ33" s="686"/>
      <c r="BR33" s="683">
        <v>99.5</v>
      </c>
      <c r="BS33" s="684"/>
      <c r="BT33" s="684"/>
      <c r="BU33" s="684"/>
      <c r="BV33" s="684"/>
      <c r="BW33" s="684"/>
      <c r="BX33" s="685">
        <v>98.5</v>
      </c>
      <c r="BY33" s="684"/>
      <c r="BZ33" s="684"/>
      <c r="CA33" s="684"/>
      <c r="CB33" s="686"/>
      <c r="CD33" s="622" t="s">
        <v>330</v>
      </c>
      <c r="CE33" s="623"/>
      <c r="CF33" s="623"/>
      <c r="CG33" s="623"/>
      <c r="CH33" s="623"/>
      <c r="CI33" s="623"/>
      <c r="CJ33" s="623"/>
      <c r="CK33" s="623"/>
      <c r="CL33" s="623"/>
      <c r="CM33" s="623"/>
      <c r="CN33" s="623"/>
      <c r="CO33" s="623"/>
      <c r="CP33" s="623"/>
      <c r="CQ33" s="624"/>
      <c r="CR33" s="625">
        <v>12900666</v>
      </c>
      <c r="CS33" s="657"/>
      <c r="CT33" s="657"/>
      <c r="CU33" s="657"/>
      <c r="CV33" s="657"/>
      <c r="CW33" s="657"/>
      <c r="CX33" s="657"/>
      <c r="CY33" s="658"/>
      <c r="CZ33" s="630">
        <v>44.5</v>
      </c>
      <c r="DA33" s="655"/>
      <c r="DB33" s="655"/>
      <c r="DC33" s="659"/>
      <c r="DD33" s="634">
        <v>10859354</v>
      </c>
      <c r="DE33" s="657"/>
      <c r="DF33" s="657"/>
      <c r="DG33" s="657"/>
      <c r="DH33" s="657"/>
      <c r="DI33" s="657"/>
      <c r="DJ33" s="657"/>
      <c r="DK33" s="658"/>
      <c r="DL33" s="634">
        <v>7457201</v>
      </c>
      <c r="DM33" s="657"/>
      <c r="DN33" s="657"/>
      <c r="DO33" s="657"/>
      <c r="DP33" s="657"/>
      <c r="DQ33" s="657"/>
      <c r="DR33" s="657"/>
      <c r="DS33" s="657"/>
      <c r="DT33" s="657"/>
      <c r="DU33" s="657"/>
      <c r="DV33" s="658"/>
      <c r="DW33" s="630">
        <v>45.6</v>
      </c>
      <c r="DX33" s="655"/>
      <c r="DY33" s="655"/>
      <c r="DZ33" s="655"/>
      <c r="EA33" s="655"/>
      <c r="EB33" s="655"/>
      <c r="EC33" s="656"/>
    </row>
    <row r="34" spans="2:133" ht="11.25" customHeight="1" x14ac:dyDescent="0.2">
      <c r="B34" s="622" t="s">
        <v>331</v>
      </c>
      <c r="C34" s="623"/>
      <c r="D34" s="623"/>
      <c r="E34" s="623"/>
      <c r="F34" s="623"/>
      <c r="G34" s="623"/>
      <c r="H34" s="623"/>
      <c r="I34" s="623"/>
      <c r="J34" s="623"/>
      <c r="K34" s="623"/>
      <c r="L34" s="623"/>
      <c r="M34" s="623"/>
      <c r="N34" s="623"/>
      <c r="O34" s="623"/>
      <c r="P34" s="623"/>
      <c r="Q34" s="624"/>
      <c r="R34" s="625">
        <v>406941</v>
      </c>
      <c r="S34" s="626"/>
      <c r="T34" s="626"/>
      <c r="U34" s="626"/>
      <c r="V34" s="626"/>
      <c r="W34" s="626"/>
      <c r="X34" s="626"/>
      <c r="Y34" s="627"/>
      <c r="Z34" s="628">
        <v>1.4</v>
      </c>
      <c r="AA34" s="628"/>
      <c r="AB34" s="628"/>
      <c r="AC34" s="628"/>
      <c r="AD34" s="629" t="s">
        <v>248</v>
      </c>
      <c r="AE34" s="629"/>
      <c r="AF34" s="629"/>
      <c r="AG34" s="629"/>
      <c r="AH34" s="629"/>
      <c r="AI34" s="629"/>
      <c r="AJ34" s="629"/>
      <c r="AK34" s="629"/>
      <c r="AL34" s="630" t="s">
        <v>248</v>
      </c>
      <c r="AM34" s="631"/>
      <c r="AN34" s="631"/>
      <c r="AO34" s="63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2" t="s">
        <v>332</v>
      </c>
      <c r="CE34" s="623"/>
      <c r="CF34" s="623"/>
      <c r="CG34" s="623"/>
      <c r="CH34" s="623"/>
      <c r="CI34" s="623"/>
      <c r="CJ34" s="623"/>
      <c r="CK34" s="623"/>
      <c r="CL34" s="623"/>
      <c r="CM34" s="623"/>
      <c r="CN34" s="623"/>
      <c r="CO34" s="623"/>
      <c r="CP34" s="623"/>
      <c r="CQ34" s="624"/>
      <c r="CR34" s="625">
        <v>3534029</v>
      </c>
      <c r="CS34" s="626"/>
      <c r="CT34" s="626"/>
      <c r="CU34" s="626"/>
      <c r="CV34" s="626"/>
      <c r="CW34" s="626"/>
      <c r="CX34" s="626"/>
      <c r="CY34" s="627"/>
      <c r="CZ34" s="630">
        <v>12.2</v>
      </c>
      <c r="DA34" s="655"/>
      <c r="DB34" s="655"/>
      <c r="DC34" s="659"/>
      <c r="DD34" s="634">
        <v>2598029</v>
      </c>
      <c r="DE34" s="626"/>
      <c r="DF34" s="626"/>
      <c r="DG34" s="626"/>
      <c r="DH34" s="626"/>
      <c r="DI34" s="626"/>
      <c r="DJ34" s="626"/>
      <c r="DK34" s="627"/>
      <c r="DL34" s="634">
        <v>2084812</v>
      </c>
      <c r="DM34" s="626"/>
      <c r="DN34" s="626"/>
      <c r="DO34" s="626"/>
      <c r="DP34" s="626"/>
      <c r="DQ34" s="626"/>
      <c r="DR34" s="626"/>
      <c r="DS34" s="626"/>
      <c r="DT34" s="626"/>
      <c r="DU34" s="626"/>
      <c r="DV34" s="627"/>
      <c r="DW34" s="630">
        <v>12.8</v>
      </c>
      <c r="DX34" s="655"/>
      <c r="DY34" s="655"/>
      <c r="DZ34" s="655"/>
      <c r="EA34" s="655"/>
      <c r="EB34" s="655"/>
      <c r="EC34" s="656"/>
    </row>
    <row r="35" spans="2:133" ht="11.25" customHeight="1" x14ac:dyDescent="0.2">
      <c r="B35" s="622" t="s">
        <v>333</v>
      </c>
      <c r="C35" s="623"/>
      <c r="D35" s="623"/>
      <c r="E35" s="623"/>
      <c r="F35" s="623"/>
      <c r="G35" s="623"/>
      <c r="H35" s="623"/>
      <c r="I35" s="623"/>
      <c r="J35" s="623"/>
      <c r="K35" s="623"/>
      <c r="L35" s="623"/>
      <c r="M35" s="623"/>
      <c r="N35" s="623"/>
      <c r="O35" s="623"/>
      <c r="P35" s="623"/>
      <c r="Q35" s="624"/>
      <c r="R35" s="625">
        <v>150000</v>
      </c>
      <c r="S35" s="626"/>
      <c r="T35" s="626"/>
      <c r="U35" s="626"/>
      <c r="V35" s="626"/>
      <c r="W35" s="626"/>
      <c r="X35" s="626"/>
      <c r="Y35" s="627"/>
      <c r="Z35" s="628">
        <v>0.5</v>
      </c>
      <c r="AA35" s="628"/>
      <c r="AB35" s="628"/>
      <c r="AC35" s="628"/>
      <c r="AD35" s="629" t="s">
        <v>142</v>
      </c>
      <c r="AE35" s="629"/>
      <c r="AF35" s="629"/>
      <c r="AG35" s="629"/>
      <c r="AH35" s="629"/>
      <c r="AI35" s="629"/>
      <c r="AJ35" s="629"/>
      <c r="AK35" s="629"/>
      <c r="AL35" s="630" t="s">
        <v>141</v>
      </c>
      <c r="AM35" s="631"/>
      <c r="AN35" s="631"/>
      <c r="AO35" s="632"/>
      <c r="AP35" s="222"/>
      <c r="AQ35" s="607" t="s">
        <v>334</v>
      </c>
      <c r="AR35" s="608"/>
      <c r="AS35" s="608"/>
      <c r="AT35" s="608"/>
      <c r="AU35" s="608"/>
      <c r="AV35" s="608"/>
      <c r="AW35" s="608"/>
      <c r="AX35" s="608"/>
      <c r="AY35" s="608"/>
      <c r="AZ35" s="608"/>
      <c r="BA35" s="608"/>
      <c r="BB35" s="608"/>
      <c r="BC35" s="608"/>
      <c r="BD35" s="608"/>
      <c r="BE35" s="608"/>
      <c r="BF35" s="609"/>
      <c r="BG35" s="607" t="s">
        <v>335</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336</v>
      </c>
      <c r="CE35" s="623"/>
      <c r="CF35" s="623"/>
      <c r="CG35" s="623"/>
      <c r="CH35" s="623"/>
      <c r="CI35" s="623"/>
      <c r="CJ35" s="623"/>
      <c r="CK35" s="623"/>
      <c r="CL35" s="623"/>
      <c r="CM35" s="623"/>
      <c r="CN35" s="623"/>
      <c r="CO35" s="623"/>
      <c r="CP35" s="623"/>
      <c r="CQ35" s="624"/>
      <c r="CR35" s="625">
        <v>111556</v>
      </c>
      <c r="CS35" s="657"/>
      <c r="CT35" s="657"/>
      <c r="CU35" s="657"/>
      <c r="CV35" s="657"/>
      <c r="CW35" s="657"/>
      <c r="CX35" s="657"/>
      <c r="CY35" s="658"/>
      <c r="CZ35" s="630">
        <v>0.4</v>
      </c>
      <c r="DA35" s="655"/>
      <c r="DB35" s="655"/>
      <c r="DC35" s="659"/>
      <c r="DD35" s="634">
        <v>110671</v>
      </c>
      <c r="DE35" s="657"/>
      <c r="DF35" s="657"/>
      <c r="DG35" s="657"/>
      <c r="DH35" s="657"/>
      <c r="DI35" s="657"/>
      <c r="DJ35" s="657"/>
      <c r="DK35" s="658"/>
      <c r="DL35" s="634">
        <v>110671</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2">
      <c r="B36" s="622" t="s">
        <v>337</v>
      </c>
      <c r="C36" s="623"/>
      <c r="D36" s="623"/>
      <c r="E36" s="623"/>
      <c r="F36" s="623"/>
      <c r="G36" s="623"/>
      <c r="H36" s="623"/>
      <c r="I36" s="623"/>
      <c r="J36" s="623"/>
      <c r="K36" s="623"/>
      <c r="L36" s="623"/>
      <c r="M36" s="623"/>
      <c r="N36" s="623"/>
      <c r="O36" s="623"/>
      <c r="P36" s="623"/>
      <c r="Q36" s="624"/>
      <c r="R36" s="625">
        <v>1188200</v>
      </c>
      <c r="S36" s="626"/>
      <c r="T36" s="626"/>
      <c r="U36" s="626"/>
      <c r="V36" s="626"/>
      <c r="W36" s="626"/>
      <c r="X36" s="626"/>
      <c r="Y36" s="627"/>
      <c r="Z36" s="628">
        <v>4</v>
      </c>
      <c r="AA36" s="628"/>
      <c r="AB36" s="628"/>
      <c r="AC36" s="628"/>
      <c r="AD36" s="629" t="s">
        <v>248</v>
      </c>
      <c r="AE36" s="629"/>
      <c r="AF36" s="629"/>
      <c r="AG36" s="629"/>
      <c r="AH36" s="629"/>
      <c r="AI36" s="629"/>
      <c r="AJ36" s="629"/>
      <c r="AK36" s="629"/>
      <c r="AL36" s="630" t="s">
        <v>141</v>
      </c>
      <c r="AM36" s="631"/>
      <c r="AN36" s="631"/>
      <c r="AO36" s="632"/>
      <c r="AP36" s="222"/>
      <c r="AQ36" s="691" t="s">
        <v>338</v>
      </c>
      <c r="AR36" s="692"/>
      <c r="AS36" s="692"/>
      <c r="AT36" s="692"/>
      <c r="AU36" s="692"/>
      <c r="AV36" s="692"/>
      <c r="AW36" s="692"/>
      <c r="AX36" s="692"/>
      <c r="AY36" s="693"/>
      <c r="AZ36" s="614">
        <v>4483473</v>
      </c>
      <c r="BA36" s="615"/>
      <c r="BB36" s="615"/>
      <c r="BC36" s="615"/>
      <c r="BD36" s="615"/>
      <c r="BE36" s="615"/>
      <c r="BF36" s="687"/>
      <c r="BG36" s="611" t="s">
        <v>339</v>
      </c>
      <c r="BH36" s="612"/>
      <c r="BI36" s="612"/>
      <c r="BJ36" s="612"/>
      <c r="BK36" s="612"/>
      <c r="BL36" s="612"/>
      <c r="BM36" s="612"/>
      <c r="BN36" s="612"/>
      <c r="BO36" s="612"/>
      <c r="BP36" s="612"/>
      <c r="BQ36" s="612"/>
      <c r="BR36" s="612"/>
      <c r="BS36" s="612"/>
      <c r="BT36" s="612"/>
      <c r="BU36" s="613"/>
      <c r="BV36" s="614">
        <v>78240</v>
      </c>
      <c r="BW36" s="615"/>
      <c r="BX36" s="615"/>
      <c r="BY36" s="615"/>
      <c r="BZ36" s="615"/>
      <c r="CA36" s="615"/>
      <c r="CB36" s="687"/>
      <c r="CD36" s="622" t="s">
        <v>340</v>
      </c>
      <c r="CE36" s="623"/>
      <c r="CF36" s="623"/>
      <c r="CG36" s="623"/>
      <c r="CH36" s="623"/>
      <c r="CI36" s="623"/>
      <c r="CJ36" s="623"/>
      <c r="CK36" s="623"/>
      <c r="CL36" s="623"/>
      <c r="CM36" s="623"/>
      <c r="CN36" s="623"/>
      <c r="CO36" s="623"/>
      <c r="CP36" s="623"/>
      <c r="CQ36" s="624"/>
      <c r="CR36" s="625">
        <v>4369776</v>
      </c>
      <c r="CS36" s="626"/>
      <c r="CT36" s="626"/>
      <c r="CU36" s="626"/>
      <c r="CV36" s="626"/>
      <c r="CW36" s="626"/>
      <c r="CX36" s="626"/>
      <c r="CY36" s="627"/>
      <c r="CZ36" s="630">
        <v>15.1</v>
      </c>
      <c r="DA36" s="655"/>
      <c r="DB36" s="655"/>
      <c r="DC36" s="659"/>
      <c r="DD36" s="634">
        <v>4281722</v>
      </c>
      <c r="DE36" s="626"/>
      <c r="DF36" s="626"/>
      <c r="DG36" s="626"/>
      <c r="DH36" s="626"/>
      <c r="DI36" s="626"/>
      <c r="DJ36" s="626"/>
      <c r="DK36" s="627"/>
      <c r="DL36" s="634">
        <v>3137141</v>
      </c>
      <c r="DM36" s="626"/>
      <c r="DN36" s="626"/>
      <c r="DO36" s="626"/>
      <c r="DP36" s="626"/>
      <c r="DQ36" s="626"/>
      <c r="DR36" s="626"/>
      <c r="DS36" s="626"/>
      <c r="DT36" s="626"/>
      <c r="DU36" s="626"/>
      <c r="DV36" s="627"/>
      <c r="DW36" s="630">
        <v>19.2</v>
      </c>
      <c r="DX36" s="655"/>
      <c r="DY36" s="655"/>
      <c r="DZ36" s="655"/>
      <c r="EA36" s="655"/>
      <c r="EB36" s="655"/>
      <c r="EC36" s="656"/>
    </row>
    <row r="37" spans="2:133" ht="11.25" customHeight="1" x14ac:dyDescent="0.2">
      <c r="B37" s="622" t="s">
        <v>341</v>
      </c>
      <c r="C37" s="623"/>
      <c r="D37" s="623"/>
      <c r="E37" s="623"/>
      <c r="F37" s="623"/>
      <c r="G37" s="623"/>
      <c r="H37" s="623"/>
      <c r="I37" s="623"/>
      <c r="J37" s="623"/>
      <c r="K37" s="623"/>
      <c r="L37" s="623"/>
      <c r="M37" s="623"/>
      <c r="N37" s="623"/>
      <c r="O37" s="623"/>
      <c r="P37" s="623"/>
      <c r="Q37" s="624"/>
      <c r="R37" s="625">
        <v>626918</v>
      </c>
      <c r="S37" s="626"/>
      <c r="T37" s="626"/>
      <c r="U37" s="626"/>
      <c r="V37" s="626"/>
      <c r="W37" s="626"/>
      <c r="X37" s="626"/>
      <c r="Y37" s="627"/>
      <c r="Z37" s="628">
        <v>2.1</v>
      </c>
      <c r="AA37" s="628"/>
      <c r="AB37" s="628"/>
      <c r="AC37" s="628"/>
      <c r="AD37" s="629">
        <v>345</v>
      </c>
      <c r="AE37" s="629"/>
      <c r="AF37" s="629"/>
      <c r="AG37" s="629"/>
      <c r="AH37" s="629"/>
      <c r="AI37" s="629"/>
      <c r="AJ37" s="629"/>
      <c r="AK37" s="629"/>
      <c r="AL37" s="630">
        <v>0</v>
      </c>
      <c r="AM37" s="631"/>
      <c r="AN37" s="631"/>
      <c r="AO37" s="632"/>
      <c r="AQ37" s="688" t="s">
        <v>342</v>
      </c>
      <c r="AR37" s="689"/>
      <c r="AS37" s="689"/>
      <c r="AT37" s="689"/>
      <c r="AU37" s="689"/>
      <c r="AV37" s="689"/>
      <c r="AW37" s="689"/>
      <c r="AX37" s="689"/>
      <c r="AY37" s="690"/>
      <c r="AZ37" s="625">
        <v>924545</v>
      </c>
      <c r="BA37" s="626"/>
      <c r="BB37" s="626"/>
      <c r="BC37" s="626"/>
      <c r="BD37" s="657"/>
      <c r="BE37" s="657"/>
      <c r="BF37" s="680"/>
      <c r="BG37" s="622" t="s">
        <v>343</v>
      </c>
      <c r="BH37" s="623"/>
      <c r="BI37" s="623"/>
      <c r="BJ37" s="623"/>
      <c r="BK37" s="623"/>
      <c r="BL37" s="623"/>
      <c r="BM37" s="623"/>
      <c r="BN37" s="623"/>
      <c r="BO37" s="623"/>
      <c r="BP37" s="623"/>
      <c r="BQ37" s="623"/>
      <c r="BR37" s="623"/>
      <c r="BS37" s="623"/>
      <c r="BT37" s="623"/>
      <c r="BU37" s="624"/>
      <c r="BV37" s="625">
        <v>-53798</v>
      </c>
      <c r="BW37" s="626"/>
      <c r="BX37" s="626"/>
      <c r="BY37" s="626"/>
      <c r="BZ37" s="626"/>
      <c r="CA37" s="626"/>
      <c r="CB37" s="635"/>
      <c r="CD37" s="622" t="s">
        <v>344</v>
      </c>
      <c r="CE37" s="623"/>
      <c r="CF37" s="623"/>
      <c r="CG37" s="623"/>
      <c r="CH37" s="623"/>
      <c r="CI37" s="623"/>
      <c r="CJ37" s="623"/>
      <c r="CK37" s="623"/>
      <c r="CL37" s="623"/>
      <c r="CM37" s="623"/>
      <c r="CN37" s="623"/>
      <c r="CO37" s="623"/>
      <c r="CP37" s="623"/>
      <c r="CQ37" s="624"/>
      <c r="CR37" s="625">
        <v>1763518</v>
      </c>
      <c r="CS37" s="657"/>
      <c r="CT37" s="657"/>
      <c r="CU37" s="657"/>
      <c r="CV37" s="657"/>
      <c r="CW37" s="657"/>
      <c r="CX37" s="657"/>
      <c r="CY37" s="658"/>
      <c r="CZ37" s="630">
        <v>6.1</v>
      </c>
      <c r="DA37" s="655"/>
      <c r="DB37" s="655"/>
      <c r="DC37" s="659"/>
      <c r="DD37" s="634">
        <v>1762858</v>
      </c>
      <c r="DE37" s="657"/>
      <c r="DF37" s="657"/>
      <c r="DG37" s="657"/>
      <c r="DH37" s="657"/>
      <c r="DI37" s="657"/>
      <c r="DJ37" s="657"/>
      <c r="DK37" s="658"/>
      <c r="DL37" s="634">
        <v>1674511</v>
      </c>
      <c r="DM37" s="657"/>
      <c r="DN37" s="657"/>
      <c r="DO37" s="657"/>
      <c r="DP37" s="657"/>
      <c r="DQ37" s="657"/>
      <c r="DR37" s="657"/>
      <c r="DS37" s="657"/>
      <c r="DT37" s="657"/>
      <c r="DU37" s="657"/>
      <c r="DV37" s="658"/>
      <c r="DW37" s="630">
        <v>10.199999999999999</v>
      </c>
      <c r="DX37" s="655"/>
      <c r="DY37" s="655"/>
      <c r="DZ37" s="655"/>
      <c r="EA37" s="655"/>
      <c r="EB37" s="655"/>
      <c r="EC37" s="656"/>
    </row>
    <row r="38" spans="2:133" ht="11.25" customHeight="1" x14ac:dyDescent="0.2">
      <c r="B38" s="622" t="s">
        <v>345</v>
      </c>
      <c r="C38" s="623"/>
      <c r="D38" s="623"/>
      <c r="E38" s="623"/>
      <c r="F38" s="623"/>
      <c r="G38" s="623"/>
      <c r="H38" s="623"/>
      <c r="I38" s="623"/>
      <c r="J38" s="623"/>
      <c r="K38" s="623"/>
      <c r="L38" s="623"/>
      <c r="M38" s="623"/>
      <c r="N38" s="623"/>
      <c r="O38" s="623"/>
      <c r="P38" s="623"/>
      <c r="Q38" s="624"/>
      <c r="R38" s="625">
        <v>882572</v>
      </c>
      <c r="S38" s="626"/>
      <c r="T38" s="626"/>
      <c r="U38" s="626"/>
      <c r="V38" s="626"/>
      <c r="W38" s="626"/>
      <c r="X38" s="626"/>
      <c r="Y38" s="627"/>
      <c r="Z38" s="628">
        <v>3</v>
      </c>
      <c r="AA38" s="628"/>
      <c r="AB38" s="628"/>
      <c r="AC38" s="628"/>
      <c r="AD38" s="629" t="s">
        <v>248</v>
      </c>
      <c r="AE38" s="629"/>
      <c r="AF38" s="629"/>
      <c r="AG38" s="629"/>
      <c r="AH38" s="629"/>
      <c r="AI38" s="629"/>
      <c r="AJ38" s="629"/>
      <c r="AK38" s="629"/>
      <c r="AL38" s="630" t="s">
        <v>269</v>
      </c>
      <c r="AM38" s="631"/>
      <c r="AN38" s="631"/>
      <c r="AO38" s="632"/>
      <c r="AQ38" s="688" t="s">
        <v>346</v>
      </c>
      <c r="AR38" s="689"/>
      <c r="AS38" s="689"/>
      <c r="AT38" s="689"/>
      <c r="AU38" s="689"/>
      <c r="AV38" s="689"/>
      <c r="AW38" s="689"/>
      <c r="AX38" s="689"/>
      <c r="AY38" s="690"/>
      <c r="AZ38" s="625">
        <v>541783</v>
      </c>
      <c r="BA38" s="626"/>
      <c r="BB38" s="626"/>
      <c r="BC38" s="626"/>
      <c r="BD38" s="657"/>
      <c r="BE38" s="657"/>
      <c r="BF38" s="680"/>
      <c r="BG38" s="622" t="s">
        <v>347</v>
      </c>
      <c r="BH38" s="623"/>
      <c r="BI38" s="623"/>
      <c r="BJ38" s="623"/>
      <c r="BK38" s="623"/>
      <c r="BL38" s="623"/>
      <c r="BM38" s="623"/>
      <c r="BN38" s="623"/>
      <c r="BO38" s="623"/>
      <c r="BP38" s="623"/>
      <c r="BQ38" s="623"/>
      <c r="BR38" s="623"/>
      <c r="BS38" s="623"/>
      <c r="BT38" s="623"/>
      <c r="BU38" s="624"/>
      <c r="BV38" s="625">
        <v>8952</v>
      </c>
      <c r="BW38" s="626"/>
      <c r="BX38" s="626"/>
      <c r="BY38" s="626"/>
      <c r="BZ38" s="626"/>
      <c r="CA38" s="626"/>
      <c r="CB38" s="635"/>
      <c r="CD38" s="622" t="s">
        <v>348</v>
      </c>
      <c r="CE38" s="623"/>
      <c r="CF38" s="623"/>
      <c r="CG38" s="623"/>
      <c r="CH38" s="623"/>
      <c r="CI38" s="623"/>
      <c r="CJ38" s="623"/>
      <c r="CK38" s="623"/>
      <c r="CL38" s="623"/>
      <c r="CM38" s="623"/>
      <c r="CN38" s="623"/>
      <c r="CO38" s="623"/>
      <c r="CP38" s="623"/>
      <c r="CQ38" s="624"/>
      <c r="CR38" s="625">
        <v>2913238</v>
      </c>
      <c r="CS38" s="626"/>
      <c r="CT38" s="626"/>
      <c r="CU38" s="626"/>
      <c r="CV38" s="626"/>
      <c r="CW38" s="626"/>
      <c r="CX38" s="626"/>
      <c r="CY38" s="627"/>
      <c r="CZ38" s="630">
        <v>10</v>
      </c>
      <c r="DA38" s="655"/>
      <c r="DB38" s="655"/>
      <c r="DC38" s="659"/>
      <c r="DD38" s="634">
        <v>2264090</v>
      </c>
      <c r="DE38" s="626"/>
      <c r="DF38" s="626"/>
      <c r="DG38" s="626"/>
      <c r="DH38" s="626"/>
      <c r="DI38" s="626"/>
      <c r="DJ38" s="626"/>
      <c r="DK38" s="627"/>
      <c r="DL38" s="634">
        <v>2124577</v>
      </c>
      <c r="DM38" s="626"/>
      <c r="DN38" s="626"/>
      <c r="DO38" s="626"/>
      <c r="DP38" s="626"/>
      <c r="DQ38" s="626"/>
      <c r="DR38" s="626"/>
      <c r="DS38" s="626"/>
      <c r="DT38" s="626"/>
      <c r="DU38" s="626"/>
      <c r="DV38" s="627"/>
      <c r="DW38" s="630">
        <v>13</v>
      </c>
      <c r="DX38" s="655"/>
      <c r="DY38" s="655"/>
      <c r="DZ38" s="655"/>
      <c r="EA38" s="655"/>
      <c r="EB38" s="655"/>
      <c r="EC38" s="656"/>
    </row>
    <row r="39" spans="2:133" ht="11.25" customHeight="1" x14ac:dyDescent="0.2">
      <c r="B39" s="622" t="s">
        <v>349</v>
      </c>
      <c r="C39" s="623"/>
      <c r="D39" s="623"/>
      <c r="E39" s="623"/>
      <c r="F39" s="623"/>
      <c r="G39" s="623"/>
      <c r="H39" s="623"/>
      <c r="I39" s="623"/>
      <c r="J39" s="623"/>
      <c r="K39" s="623"/>
      <c r="L39" s="623"/>
      <c r="M39" s="623"/>
      <c r="N39" s="623"/>
      <c r="O39" s="623"/>
      <c r="P39" s="623"/>
      <c r="Q39" s="624"/>
      <c r="R39" s="625" t="s">
        <v>142</v>
      </c>
      <c r="S39" s="626"/>
      <c r="T39" s="626"/>
      <c r="U39" s="626"/>
      <c r="V39" s="626"/>
      <c r="W39" s="626"/>
      <c r="X39" s="626"/>
      <c r="Y39" s="627"/>
      <c r="Z39" s="628" t="s">
        <v>248</v>
      </c>
      <c r="AA39" s="628"/>
      <c r="AB39" s="628"/>
      <c r="AC39" s="628"/>
      <c r="AD39" s="629" t="s">
        <v>141</v>
      </c>
      <c r="AE39" s="629"/>
      <c r="AF39" s="629"/>
      <c r="AG39" s="629"/>
      <c r="AH39" s="629"/>
      <c r="AI39" s="629"/>
      <c r="AJ39" s="629"/>
      <c r="AK39" s="629"/>
      <c r="AL39" s="630" t="s">
        <v>141</v>
      </c>
      <c r="AM39" s="631"/>
      <c r="AN39" s="631"/>
      <c r="AO39" s="632"/>
      <c r="AQ39" s="688" t="s">
        <v>350</v>
      </c>
      <c r="AR39" s="689"/>
      <c r="AS39" s="689"/>
      <c r="AT39" s="689"/>
      <c r="AU39" s="689"/>
      <c r="AV39" s="689"/>
      <c r="AW39" s="689"/>
      <c r="AX39" s="689"/>
      <c r="AY39" s="690"/>
      <c r="AZ39" s="625">
        <v>103907</v>
      </c>
      <c r="BA39" s="626"/>
      <c r="BB39" s="626"/>
      <c r="BC39" s="626"/>
      <c r="BD39" s="657"/>
      <c r="BE39" s="657"/>
      <c r="BF39" s="680"/>
      <c r="BG39" s="622" t="s">
        <v>351</v>
      </c>
      <c r="BH39" s="623"/>
      <c r="BI39" s="623"/>
      <c r="BJ39" s="623"/>
      <c r="BK39" s="623"/>
      <c r="BL39" s="623"/>
      <c r="BM39" s="623"/>
      <c r="BN39" s="623"/>
      <c r="BO39" s="623"/>
      <c r="BP39" s="623"/>
      <c r="BQ39" s="623"/>
      <c r="BR39" s="623"/>
      <c r="BS39" s="623"/>
      <c r="BT39" s="623"/>
      <c r="BU39" s="624"/>
      <c r="BV39" s="625">
        <v>13519</v>
      </c>
      <c r="BW39" s="626"/>
      <c r="BX39" s="626"/>
      <c r="BY39" s="626"/>
      <c r="BZ39" s="626"/>
      <c r="CA39" s="626"/>
      <c r="CB39" s="635"/>
      <c r="CD39" s="622" t="s">
        <v>352</v>
      </c>
      <c r="CE39" s="623"/>
      <c r="CF39" s="623"/>
      <c r="CG39" s="623"/>
      <c r="CH39" s="623"/>
      <c r="CI39" s="623"/>
      <c r="CJ39" s="623"/>
      <c r="CK39" s="623"/>
      <c r="CL39" s="623"/>
      <c r="CM39" s="623"/>
      <c r="CN39" s="623"/>
      <c r="CO39" s="623"/>
      <c r="CP39" s="623"/>
      <c r="CQ39" s="624"/>
      <c r="CR39" s="625">
        <v>1606712</v>
      </c>
      <c r="CS39" s="657"/>
      <c r="CT39" s="657"/>
      <c r="CU39" s="657"/>
      <c r="CV39" s="657"/>
      <c r="CW39" s="657"/>
      <c r="CX39" s="657"/>
      <c r="CY39" s="658"/>
      <c r="CZ39" s="630">
        <v>5.5</v>
      </c>
      <c r="DA39" s="655"/>
      <c r="DB39" s="655"/>
      <c r="DC39" s="659"/>
      <c r="DD39" s="634">
        <v>1604842</v>
      </c>
      <c r="DE39" s="657"/>
      <c r="DF39" s="657"/>
      <c r="DG39" s="657"/>
      <c r="DH39" s="657"/>
      <c r="DI39" s="657"/>
      <c r="DJ39" s="657"/>
      <c r="DK39" s="658"/>
      <c r="DL39" s="634" t="s">
        <v>248</v>
      </c>
      <c r="DM39" s="657"/>
      <c r="DN39" s="657"/>
      <c r="DO39" s="657"/>
      <c r="DP39" s="657"/>
      <c r="DQ39" s="657"/>
      <c r="DR39" s="657"/>
      <c r="DS39" s="657"/>
      <c r="DT39" s="657"/>
      <c r="DU39" s="657"/>
      <c r="DV39" s="658"/>
      <c r="DW39" s="630" t="s">
        <v>142</v>
      </c>
      <c r="DX39" s="655"/>
      <c r="DY39" s="655"/>
      <c r="DZ39" s="655"/>
      <c r="EA39" s="655"/>
      <c r="EB39" s="655"/>
      <c r="EC39" s="656"/>
    </row>
    <row r="40" spans="2:133" ht="11.25" customHeight="1" x14ac:dyDescent="0.2">
      <c r="B40" s="622" t="s">
        <v>353</v>
      </c>
      <c r="C40" s="623"/>
      <c r="D40" s="623"/>
      <c r="E40" s="623"/>
      <c r="F40" s="623"/>
      <c r="G40" s="623"/>
      <c r="H40" s="623"/>
      <c r="I40" s="623"/>
      <c r="J40" s="623"/>
      <c r="K40" s="623"/>
      <c r="L40" s="623"/>
      <c r="M40" s="623"/>
      <c r="N40" s="623"/>
      <c r="O40" s="623"/>
      <c r="P40" s="623"/>
      <c r="Q40" s="624"/>
      <c r="R40" s="625">
        <v>300372</v>
      </c>
      <c r="S40" s="626"/>
      <c r="T40" s="626"/>
      <c r="U40" s="626"/>
      <c r="V40" s="626"/>
      <c r="W40" s="626"/>
      <c r="X40" s="626"/>
      <c r="Y40" s="627"/>
      <c r="Z40" s="628">
        <v>1</v>
      </c>
      <c r="AA40" s="628"/>
      <c r="AB40" s="628"/>
      <c r="AC40" s="628"/>
      <c r="AD40" s="629" t="s">
        <v>248</v>
      </c>
      <c r="AE40" s="629"/>
      <c r="AF40" s="629"/>
      <c r="AG40" s="629"/>
      <c r="AH40" s="629"/>
      <c r="AI40" s="629"/>
      <c r="AJ40" s="629"/>
      <c r="AK40" s="629"/>
      <c r="AL40" s="630" t="s">
        <v>248</v>
      </c>
      <c r="AM40" s="631"/>
      <c r="AN40" s="631"/>
      <c r="AO40" s="632"/>
      <c r="AQ40" s="688" t="s">
        <v>354</v>
      </c>
      <c r="AR40" s="689"/>
      <c r="AS40" s="689"/>
      <c r="AT40" s="689"/>
      <c r="AU40" s="689"/>
      <c r="AV40" s="689"/>
      <c r="AW40" s="689"/>
      <c r="AX40" s="689"/>
      <c r="AY40" s="690"/>
      <c r="AZ40" s="625" t="s">
        <v>141</v>
      </c>
      <c r="BA40" s="626"/>
      <c r="BB40" s="626"/>
      <c r="BC40" s="626"/>
      <c r="BD40" s="657"/>
      <c r="BE40" s="657"/>
      <c r="BF40" s="680"/>
      <c r="BG40" s="673" t="s">
        <v>355</v>
      </c>
      <c r="BH40" s="674"/>
      <c r="BI40" s="674"/>
      <c r="BJ40" s="674"/>
      <c r="BK40" s="674"/>
      <c r="BL40" s="223"/>
      <c r="BM40" s="623" t="s">
        <v>356</v>
      </c>
      <c r="BN40" s="623"/>
      <c r="BO40" s="623"/>
      <c r="BP40" s="623"/>
      <c r="BQ40" s="623"/>
      <c r="BR40" s="623"/>
      <c r="BS40" s="623"/>
      <c r="BT40" s="623"/>
      <c r="BU40" s="624"/>
      <c r="BV40" s="625">
        <v>109</v>
      </c>
      <c r="BW40" s="626"/>
      <c r="BX40" s="626"/>
      <c r="BY40" s="626"/>
      <c r="BZ40" s="626"/>
      <c r="CA40" s="626"/>
      <c r="CB40" s="635"/>
      <c r="CD40" s="622" t="s">
        <v>357</v>
      </c>
      <c r="CE40" s="623"/>
      <c r="CF40" s="623"/>
      <c r="CG40" s="623"/>
      <c r="CH40" s="623"/>
      <c r="CI40" s="623"/>
      <c r="CJ40" s="623"/>
      <c r="CK40" s="623"/>
      <c r="CL40" s="623"/>
      <c r="CM40" s="623"/>
      <c r="CN40" s="623"/>
      <c r="CO40" s="623"/>
      <c r="CP40" s="623"/>
      <c r="CQ40" s="624"/>
      <c r="CR40" s="625">
        <v>365355</v>
      </c>
      <c r="CS40" s="626"/>
      <c r="CT40" s="626"/>
      <c r="CU40" s="626"/>
      <c r="CV40" s="626"/>
      <c r="CW40" s="626"/>
      <c r="CX40" s="626"/>
      <c r="CY40" s="627"/>
      <c r="CZ40" s="630">
        <v>1.3</v>
      </c>
      <c r="DA40" s="655"/>
      <c r="DB40" s="655"/>
      <c r="DC40" s="659"/>
      <c r="DD40" s="634" t="s">
        <v>248</v>
      </c>
      <c r="DE40" s="626"/>
      <c r="DF40" s="626"/>
      <c r="DG40" s="626"/>
      <c r="DH40" s="626"/>
      <c r="DI40" s="626"/>
      <c r="DJ40" s="626"/>
      <c r="DK40" s="627"/>
      <c r="DL40" s="634" t="s">
        <v>141</v>
      </c>
      <c r="DM40" s="626"/>
      <c r="DN40" s="626"/>
      <c r="DO40" s="626"/>
      <c r="DP40" s="626"/>
      <c r="DQ40" s="626"/>
      <c r="DR40" s="626"/>
      <c r="DS40" s="626"/>
      <c r="DT40" s="626"/>
      <c r="DU40" s="626"/>
      <c r="DV40" s="627"/>
      <c r="DW40" s="630" t="s">
        <v>248</v>
      </c>
      <c r="DX40" s="655"/>
      <c r="DY40" s="655"/>
      <c r="DZ40" s="655"/>
      <c r="EA40" s="655"/>
      <c r="EB40" s="655"/>
      <c r="EC40" s="656"/>
    </row>
    <row r="41" spans="2:133" ht="11.25" customHeight="1" x14ac:dyDescent="0.2">
      <c r="B41" s="646" t="s">
        <v>358</v>
      </c>
      <c r="C41" s="647"/>
      <c r="D41" s="647"/>
      <c r="E41" s="647"/>
      <c r="F41" s="647"/>
      <c r="G41" s="647"/>
      <c r="H41" s="647"/>
      <c r="I41" s="647"/>
      <c r="J41" s="647"/>
      <c r="K41" s="647"/>
      <c r="L41" s="647"/>
      <c r="M41" s="647"/>
      <c r="N41" s="647"/>
      <c r="O41" s="647"/>
      <c r="P41" s="647"/>
      <c r="Q41" s="648"/>
      <c r="R41" s="697">
        <v>29885676</v>
      </c>
      <c r="S41" s="698"/>
      <c r="T41" s="698"/>
      <c r="U41" s="698"/>
      <c r="V41" s="698"/>
      <c r="W41" s="698"/>
      <c r="X41" s="698"/>
      <c r="Y41" s="702"/>
      <c r="Z41" s="703">
        <v>100</v>
      </c>
      <c r="AA41" s="703"/>
      <c r="AB41" s="703"/>
      <c r="AC41" s="703"/>
      <c r="AD41" s="704">
        <v>16044501</v>
      </c>
      <c r="AE41" s="704"/>
      <c r="AF41" s="704"/>
      <c r="AG41" s="704"/>
      <c r="AH41" s="704"/>
      <c r="AI41" s="704"/>
      <c r="AJ41" s="704"/>
      <c r="AK41" s="704"/>
      <c r="AL41" s="705">
        <v>100</v>
      </c>
      <c r="AM41" s="685"/>
      <c r="AN41" s="685"/>
      <c r="AO41" s="706"/>
      <c r="AQ41" s="688" t="s">
        <v>359</v>
      </c>
      <c r="AR41" s="689"/>
      <c r="AS41" s="689"/>
      <c r="AT41" s="689"/>
      <c r="AU41" s="689"/>
      <c r="AV41" s="689"/>
      <c r="AW41" s="689"/>
      <c r="AX41" s="689"/>
      <c r="AY41" s="690"/>
      <c r="AZ41" s="625">
        <v>830304</v>
      </c>
      <c r="BA41" s="626"/>
      <c r="BB41" s="626"/>
      <c r="BC41" s="626"/>
      <c r="BD41" s="657"/>
      <c r="BE41" s="657"/>
      <c r="BF41" s="680"/>
      <c r="BG41" s="673"/>
      <c r="BH41" s="674"/>
      <c r="BI41" s="674"/>
      <c r="BJ41" s="674"/>
      <c r="BK41" s="674"/>
      <c r="BL41" s="223"/>
      <c r="BM41" s="623" t="s">
        <v>360</v>
      </c>
      <c r="BN41" s="623"/>
      <c r="BO41" s="623"/>
      <c r="BP41" s="623"/>
      <c r="BQ41" s="623"/>
      <c r="BR41" s="623"/>
      <c r="BS41" s="623"/>
      <c r="BT41" s="623"/>
      <c r="BU41" s="624"/>
      <c r="BV41" s="625" t="s">
        <v>141</v>
      </c>
      <c r="BW41" s="626"/>
      <c r="BX41" s="626"/>
      <c r="BY41" s="626"/>
      <c r="BZ41" s="626"/>
      <c r="CA41" s="626"/>
      <c r="CB41" s="635"/>
      <c r="CD41" s="622" t="s">
        <v>361</v>
      </c>
      <c r="CE41" s="623"/>
      <c r="CF41" s="623"/>
      <c r="CG41" s="623"/>
      <c r="CH41" s="623"/>
      <c r="CI41" s="623"/>
      <c r="CJ41" s="623"/>
      <c r="CK41" s="623"/>
      <c r="CL41" s="623"/>
      <c r="CM41" s="623"/>
      <c r="CN41" s="623"/>
      <c r="CO41" s="623"/>
      <c r="CP41" s="623"/>
      <c r="CQ41" s="624"/>
      <c r="CR41" s="625" t="s">
        <v>248</v>
      </c>
      <c r="CS41" s="657"/>
      <c r="CT41" s="657"/>
      <c r="CU41" s="657"/>
      <c r="CV41" s="657"/>
      <c r="CW41" s="657"/>
      <c r="CX41" s="657"/>
      <c r="CY41" s="658"/>
      <c r="CZ41" s="630" t="s">
        <v>141</v>
      </c>
      <c r="DA41" s="655"/>
      <c r="DB41" s="655"/>
      <c r="DC41" s="659"/>
      <c r="DD41" s="634" t="s">
        <v>248</v>
      </c>
      <c r="DE41" s="657"/>
      <c r="DF41" s="657"/>
      <c r="DG41" s="657"/>
      <c r="DH41" s="657"/>
      <c r="DI41" s="657"/>
      <c r="DJ41" s="657"/>
      <c r="DK41" s="658"/>
      <c r="DL41" s="708"/>
      <c r="DM41" s="709"/>
      <c r="DN41" s="709"/>
      <c r="DO41" s="709"/>
      <c r="DP41" s="709"/>
      <c r="DQ41" s="709"/>
      <c r="DR41" s="709"/>
      <c r="DS41" s="709"/>
      <c r="DT41" s="709"/>
      <c r="DU41" s="709"/>
      <c r="DV41" s="710"/>
      <c r="DW41" s="699"/>
      <c r="DX41" s="700"/>
      <c r="DY41" s="700"/>
      <c r="DZ41" s="700"/>
      <c r="EA41" s="700"/>
      <c r="EB41" s="700"/>
      <c r="EC41" s="701"/>
    </row>
    <row r="42" spans="2:133" ht="11.25" customHeight="1" x14ac:dyDescent="0.2">
      <c r="AQ42" s="694" t="s">
        <v>362</v>
      </c>
      <c r="AR42" s="695"/>
      <c r="AS42" s="695"/>
      <c r="AT42" s="695"/>
      <c r="AU42" s="695"/>
      <c r="AV42" s="695"/>
      <c r="AW42" s="695"/>
      <c r="AX42" s="695"/>
      <c r="AY42" s="696"/>
      <c r="AZ42" s="697">
        <v>2082934</v>
      </c>
      <c r="BA42" s="698"/>
      <c r="BB42" s="698"/>
      <c r="BC42" s="698"/>
      <c r="BD42" s="684"/>
      <c r="BE42" s="684"/>
      <c r="BF42" s="686"/>
      <c r="BG42" s="675"/>
      <c r="BH42" s="676"/>
      <c r="BI42" s="676"/>
      <c r="BJ42" s="676"/>
      <c r="BK42" s="676"/>
      <c r="BL42" s="224"/>
      <c r="BM42" s="647" t="s">
        <v>363</v>
      </c>
      <c r="BN42" s="647"/>
      <c r="BO42" s="647"/>
      <c r="BP42" s="647"/>
      <c r="BQ42" s="647"/>
      <c r="BR42" s="647"/>
      <c r="BS42" s="647"/>
      <c r="BT42" s="647"/>
      <c r="BU42" s="648"/>
      <c r="BV42" s="697">
        <v>404</v>
      </c>
      <c r="BW42" s="698"/>
      <c r="BX42" s="698"/>
      <c r="BY42" s="698"/>
      <c r="BZ42" s="698"/>
      <c r="CA42" s="698"/>
      <c r="CB42" s="707"/>
      <c r="CD42" s="622" t="s">
        <v>364</v>
      </c>
      <c r="CE42" s="623"/>
      <c r="CF42" s="623"/>
      <c r="CG42" s="623"/>
      <c r="CH42" s="623"/>
      <c r="CI42" s="623"/>
      <c r="CJ42" s="623"/>
      <c r="CK42" s="623"/>
      <c r="CL42" s="623"/>
      <c r="CM42" s="623"/>
      <c r="CN42" s="623"/>
      <c r="CO42" s="623"/>
      <c r="CP42" s="623"/>
      <c r="CQ42" s="624"/>
      <c r="CR42" s="625">
        <v>1545818</v>
      </c>
      <c r="CS42" s="657"/>
      <c r="CT42" s="657"/>
      <c r="CU42" s="657"/>
      <c r="CV42" s="657"/>
      <c r="CW42" s="657"/>
      <c r="CX42" s="657"/>
      <c r="CY42" s="658"/>
      <c r="CZ42" s="630">
        <v>5.3</v>
      </c>
      <c r="DA42" s="655"/>
      <c r="DB42" s="655"/>
      <c r="DC42" s="659"/>
      <c r="DD42" s="634">
        <v>466313</v>
      </c>
      <c r="DE42" s="657"/>
      <c r="DF42" s="657"/>
      <c r="DG42" s="657"/>
      <c r="DH42" s="657"/>
      <c r="DI42" s="657"/>
      <c r="DJ42" s="657"/>
      <c r="DK42" s="658"/>
      <c r="DL42" s="708"/>
      <c r="DM42" s="709"/>
      <c r="DN42" s="709"/>
      <c r="DO42" s="709"/>
      <c r="DP42" s="709"/>
      <c r="DQ42" s="709"/>
      <c r="DR42" s="709"/>
      <c r="DS42" s="709"/>
      <c r="DT42" s="709"/>
      <c r="DU42" s="709"/>
      <c r="DV42" s="710"/>
      <c r="DW42" s="699"/>
      <c r="DX42" s="700"/>
      <c r="DY42" s="700"/>
      <c r="DZ42" s="700"/>
      <c r="EA42" s="700"/>
      <c r="EB42" s="700"/>
      <c r="EC42" s="701"/>
    </row>
    <row r="43" spans="2:133" ht="11.25" customHeight="1" x14ac:dyDescent="0.2">
      <c r="B43" s="214" t="s">
        <v>365</v>
      </c>
      <c r="CD43" s="622" t="s">
        <v>366</v>
      </c>
      <c r="CE43" s="623"/>
      <c r="CF43" s="623"/>
      <c r="CG43" s="623"/>
      <c r="CH43" s="623"/>
      <c r="CI43" s="623"/>
      <c r="CJ43" s="623"/>
      <c r="CK43" s="623"/>
      <c r="CL43" s="623"/>
      <c r="CM43" s="623"/>
      <c r="CN43" s="623"/>
      <c r="CO43" s="623"/>
      <c r="CP43" s="623"/>
      <c r="CQ43" s="624"/>
      <c r="CR43" s="625">
        <v>32428</v>
      </c>
      <c r="CS43" s="657"/>
      <c r="CT43" s="657"/>
      <c r="CU43" s="657"/>
      <c r="CV43" s="657"/>
      <c r="CW43" s="657"/>
      <c r="CX43" s="657"/>
      <c r="CY43" s="658"/>
      <c r="CZ43" s="630">
        <v>0.1</v>
      </c>
      <c r="DA43" s="655"/>
      <c r="DB43" s="655"/>
      <c r="DC43" s="659"/>
      <c r="DD43" s="634">
        <v>29046</v>
      </c>
      <c r="DE43" s="657"/>
      <c r="DF43" s="657"/>
      <c r="DG43" s="657"/>
      <c r="DH43" s="657"/>
      <c r="DI43" s="657"/>
      <c r="DJ43" s="657"/>
      <c r="DK43" s="658"/>
      <c r="DL43" s="708"/>
      <c r="DM43" s="709"/>
      <c r="DN43" s="709"/>
      <c r="DO43" s="709"/>
      <c r="DP43" s="709"/>
      <c r="DQ43" s="709"/>
      <c r="DR43" s="709"/>
      <c r="DS43" s="709"/>
      <c r="DT43" s="709"/>
      <c r="DU43" s="709"/>
      <c r="DV43" s="710"/>
      <c r="DW43" s="699"/>
      <c r="DX43" s="700"/>
      <c r="DY43" s="700"/>
      <c r="DZ43" s="700"/>
      <c r="EA43" s="700"/>
      <c r="EB43" s="700"/>
      <c r="EC43" s="701"/>
    </row>
    <row r="44" spans="2:133" ht="11.25" customHeight="1" x14ac:dyDescent="0.2">
      <c r="B44" s="711" t="s">
        <v>367</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1" t="s">
        <v>314</v>
      </c>
      <c r="CE44" s="662"/>
      <c r="CF44" s="622" t="s">
        <v>368</v>
      </c>
      <c r="CG44" s="623"/>
      <c r="CH44" s="623"/>
      <c r="CI44" s="623"/>
      <c r="CJ44" s="623"/>
      <c r="CK44" s="623"/>
      <c r="CL44" s="623"/>
      <c r="CM44" s="623"/>
      <c r="CN44" s="623"/>
      <c r="CO44" s="623"/>
      <c r="CP44" s="623"/>
      <c r="CQ44" s="624"/>
      <c r="CR44" s="625">
        <v>1545818</v>
      </c>
      <c r="CS44" s="626"/>
      <c r="CT44" s="626"/>
      <c r="CU44" s="626"/>
      <c r="CV44" s="626"/>
      <c r="CW44" s="626"/>
      <c r="CX44" s="626"/>
      <c r="CY44" s="627"/>
      <c r="CZ44" s="630">
        <v>5.3</v>
      </c>
      <c r="DA44" s="631"/>
      <c r="DB44" s="631"/>
      <c r="DC44" s="637"/>
      <c r="DD44" s="634">
        <v>466313</v>
      </c>
      <c r="DE44" s="626"/>
      <c r="DF44" s="626"/>
      <c r="DG44" s="626"/>
      <c r="DH44" s="626"/>
      <c r="DI44" s="626"/>
      <c r="DJ44" s="626"/>
      <c r="DK44" s="627"/>
      <c r="DL44" s="708"/>
      <c r="DM44" s="709"/>
      <c r="DN44" s="709"/>
      <c r="DO44" s="709"/>
      <c r="DP44" s="709"/>
      <c r="DQ44" s="709"/>
      <c r="DR44" s="709"/>
      <c r="DS44" s="709"/>
      <c r="DT44" s="709"/>
      <c r="DU44" s="709"/>
      <c r="DV44" s="710"/>
      <c r="DW44" s="699"/>
      <c r="DX44" s="700"/>
      <c r="DY44" s="700"/>
      <c r="DZ44" s="700"/>
      <c r="EA44" s="700"/>
      <c r="EB44" s="700"/>
      <c r="EC44" s="701"/>
    </row>
    <row r="45" spans="2:133" ht="11.25" customHeight="1" x14ac:dyDescent="0.2">
      <c r="B45" s="711" t="s">
        <v>369</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3"/>
      <c r="CE45" s="664"/>
      <c r="CF45" s="622" t="s">
        <v>370</v>
      </c>
      <c r="CG45" s="623"/>
      <c r="CH45" s="623"/>
      <c r="CI45" s="623"/>
      <c r="CJ45" s="623"/>
      <c r="CK45" s="623"/>
      <c r="CL45" s="623"/>
      <c r="CM45" s="623"/>
      <c r="CN45" s="623"/>
      <c r="CO45" s="623"/>
      <c r="CP45" s="623"/>
      <c r="CQ45" s="624"/>
      <c r="CR45" s="625">
        <v>382397</v>
      </c>
      <c r="CS45" s="657"/>
      <c r="CT45" s="657"/>
      <c r="CU45" s="657"/>
      <c r="CV45" s="657"/>
      <c r="CW45" s="657"/>
      <c r="CX45" s="657"/>
      <c r="CY45" s="658"/>
      <c r="CZ45" s="630">
        <v>1.3</v>
      </c>
      <c r="DA45" s="655"/>
      <c r="DB45" s="655"/>
      <c r="DC45" s="659"/>
      <c r="DD45" s="634">
        <v>49887</v>
      </c>
      <c r="DE45" s="657"/>
      <c r="DF45" s="657"/>
      <c r="DG45" s="657"/>
      <c r="DH45" s="657"/>
      <c r="DI45" s="657"/>
      <c r="DJ45" s="657"/>
      <c r="DK45" s="658"/>
      <c r="DL45" s="708"/>
      <c r="DM45" s="709"/>
      <c r="DN45" s="709"/>
      <c r="DO45" s="709"/>
      <c r="DP45" s="709"/>
      <c r="DQ45" s="709"/>
      <c r="DR45" s="709"/>
      <c r="DS45" s="709"/>
      <c r="DT45" s="709"/>
      <c r="DU45" s="709"/>
      <c r="DV45" s="710"/>
      <c r="DW45" s="699"/>
      <c r="DX45" s="700"/>
      <c r="DY45" s="700"/>
      <c r="DZ45" s="700"/>
      <c r="EA45" s="700"/>
      <c r="EB45" s="700"/>
      <c r="EC45" s="701"/>
    </row>
    <row r="46" spans="2:133" ht="11.25" customHeight="1" x14ac:dyDescent="0.2">
      <c r="B46" s="225"/>
      <c r="CD46" s="663"/>
      <c r="CE46" s="664"/>
      <c r="CF46" s="622" t="s">
        <v>371</v>
      </c>
      <c r="CG46" s="623"/>
      <c r="CH46" s="623"/>
      <c r="CI46" s="623"/>
      <c r="CJ46" s="623"/>
      <c r="CK46" s="623"/>
      <c r="CL46" s="623"/>
      <c r="CM46" s="623"/>
      <c r="CN46" s="623"/>
      <c r="CO46" s="623"/>
      <c r="CP46" s="623"/>
      <c r="CQ46" s="624"/>
      <c r="CR46" s="625">
        <v>1163421</v>
      </c>
      <c r="CS46" s="626"/>
      <c r="CT46" s="626"/>
      <c r="CU46" s="626"/>
      <c r="CV46" s="626"/>
      <c r="CW46" s="626"/>
      <c r="CX46" s="626"/>
      <c r="CY46" s="627"/>
      <c r="CZ46" s="630">
        <v>4</v>
      </c>
      <c r="DA46" s="631"/>
      <c r="DB46" s="631"/>
      <c r="DC46" s="637"/>
      <c r="DD46" s="634">
        <v>416426</v>
      </c>
      <c r="DE46" s="626"/>
      <c r="DF46" s="626"/>
      <c r="DG46" s="626"/>
      <c r="DH46" s="626"/>
      <c r="DI46" s="626"/>
      <c r="DJ46" s="626"/>
      <c r="DK46" s="627"/>
      <c r="DL46" s="708"/>
      <c r="DM46" s="709"/>
      <c r="DN46" s="709"/>
      <c r="DO46" s="709"/>
      <c r="DP46" s="709"/>
      <c r="DQ46" s="709"/>
      <c r="DR46" s="709"/>
      <c r="DS46" s="709"/>
      <c r="DT46" s="709"/>
      <c r="DU46" s="709"/>
      <c r="DV46" s="710"/>
      <c r="DW46" s="699"/>
      <c r="DX46" s="700"/>
      <c r="DY46" s="700"/>
      <c r="DZ46" s="700"/>
      <c r="EA46" s="700"/>
      <c r="EB46" s="700"/>
      <c r="EC46" s="701"/>
    </row>
    <row r="47" spans="2:133" ht="11.25" customHeight="1" x14ac:dyDescent="0.2">
      <c r="B47" s="225"/>
      <c r="CD47" s="663"/>
      <c r="CE47" s="664"/>
      <c r="CF47" s="622" t="s">
        <v>372</v>
      </c>
      <c r="CG47" s="623"/>
      <c r="CH47" s="623"/>
      <c r="CI47" s="623"/>
      <c r="CJ47" s="623"/>
      <c r="CK47" s="623"/>
      <c r="CL47" s="623"/>
      <c r="CM47" s="623"/>
      <c r="CN47" s="623"/>
      <c r="CO47" s="623"/>
      <c r="CP47" s="623"/>
      <c r="CQ47" s="624"/>
      <c r="CR47" s="625" t="s">
        <v>248</v>
      </c>
      <c r="CS47" s="657"/>
      <c r="CT47" s="657"/>
      <c r="CU47" s="657"/>
      <c r="CV47" s="657"/>
      <c r="CW47" s="657"/>
      <c r="CX47" s="657"/>
      <c r="CY47" s="658"/>
      <c r="CZ47" s="630" t="s">
        <v>142</v>
      </c>
      <c r="DA47" s="655"/>
      <c r="DB47" s="655"/>
      <c r="DC47" s="659"/>
      <c r="DD47" s="634" t="s">
        <v>141</v>
      </c>
      <c r="DE47" s="657"/>
      <c r="DF47" s="657"/>
      <c r="DG47" s="657"/>
      <c r="DH47" s="657"/>
      <c r="DI47" s="657"/>
      <c r="DJ47" s="657"/>
      <c r="DK47" s="658"/>
      <c r="DL47" s="708"/>
      <c r="DM47" s="709"/>
      <c r="DN47" s="709"/>
      <c r="DO47" s="709"/>
      <c r="DP47" s="709"/>
      <c r="DQ47" s="709"/>
      <c r="DR47" s="709"/>
      <c r="DS47" s="709"/>
      <c r="DT47" s="709"/>
      <c r="DU47" s="709"/>
      <c r="DV47" s="710"/>
      <c r="DW47" s="699"/>
      <c r="DX47" s="700"/>
      <c r="DY47" s="700"/>
      <c r="DZ47" s="700"/>
      <c r="EA47" s="700"/>
      <c r="EB47" s="700"/>
      <c r="EC47" s="701"/>
    </row>
    <row r="48" spans="2:133" ht="10.8" x14ac:dyDescent="0.2">
      <c r="B48" s="225"/>
      <c r="CD48" s="665"/>
      <c r="CE48" s="666"/>
      <c r="CF48" s="622" t="s">
        <v>373</v>
      </c>
      <c r="CG48" s="623"/>
      <c r="CH48" s="623"/>
      <c r="CI48" s="623"/>
      <c r="CJ48" s="623"/>
      <c r="CK48" s="623"/>
      <c r="CL48" s="623"/>
      <c r="CM48" s="623"/>
      <c r="CN48" s="623"/>
      <c r="CO48" s="623"/>
      <c r="CP48" s="623"/>
      <c r="CQ48" s="624"/>
      <c r="CR48" s="625" t="s">
        <v>248</v>
      </c>
      <c r="CS48" s="626"/>
      <c r="CT48" s="626"/>
      <c r="CU48" s="626"/>
      <c r="CV48" s="626"/>
      <c r="CW48" s="626"/>
      <c r="CX48" s="626"/>
      <c r="CY48" s="627"/>
      <c r="CZ48" s="630" t="s">
        <v>269</v>
      </c>
      <c r="DA48" s="631"/>
      <c r="DB48" s="631"/>
      <c r="DC48" s="637"/>
      <c r="DD48" s="634" t="s">
        <v>248</v>
      </c>
      <c r="DE48" s="626"/>
      <c r="DF48" s="626"/>
      <c r="DG48" s="626"/>
      <c r="DH48" s="626"/>
      <c r="DI48" s="626"/>
      <c r="DJ48" s="626"/>
      <c r="DK48" s="627"/>
      <c r="DL48" s="708"/>
      <c r="DM48" s="709"/>
      <c r="DN48" s="709"/>
      <c r="DO48" s="709"/>
      <c r="DP48" s="709"/>
      <c r="DQ48" s="709"/>
      <c r="DR48" s="709"/>
      <c r="DS48" s="709"/>
      <c r="DT48" s="709"/>
      <c r="DU48" s="709"/>
      <c r="DV48" s="710"/>
      <c r="DW48" s="699"/>
      <c r="DX48" s="700"/>
      <c r="DY48" s="700"/>
      <c r="DZ48" s="700"/>
      <c r="EA48" s="700"/>
      <c r="EB48" s="700"/>
      <c r="EC48" s="701"/>
    </row>
    <row r="49" spans="2:133" ht="11.25" customHeight="1" x14ac:dyDescent="0.2">
      <c r="B49" s="225"/>
      <c r="CD49" s="646" t="s">
        <v>374</v>
      </c>
      <c r="CE49" s="647"/>
      <c r="CF49" s="647"/>
      <c r="CG49" s="647"/>
      <c r="CH49" s="647"/>
      <c r="CI49" s="647"/>
      <c r="CJ49" s="647"/>
      <c r="CK49" s="647"/>
      <c r="CL49" s="647"/>
      <c r="CM49" s="647"/>
      <c r="CN49" s="647"/>
      <c r="CO49" s="647"/>
      <c r="CP49" s="647"/>
      <c r="CQ49" s="648"/>
      <c r="CR49" s="697">
        <v>29006677</v>
      </c>
      <c r="CS49" s="684"/>
      <c r="CT49" s="684"/>
      <c r="CU49" s="684"/>
      <c r="CV49" s="684"/>
      <c r="CW49" s="684"/>
      <c r="CX49" s="684"/>
      <c r="CY49" s="713"/>
      <c r="CZ49" s="705">
        <v>100</v>
      </c>
      <c r="DA49" s="714"/>
      <c r="DB49" s="714"/>
      <c r="DC49" s="715"/>
      <c r="DD49" s="716">
        <v>19609001</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uOE9zxm3wlooRLOdQIn5L5N64VALhFE43zxkub5nnv6c3L3+bLGD2CQTvVYRnwGakO+owmm/LURNjeyrGQRQyw==" saltValue="3Wx0MtpIZ8BttvrW+qBil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3" t="s">
        <v>375</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4" t="s">
        <v>376</v>
      </c>
      <c r="DK2" s="725"/>
      <c r="DL2" s="725"/>
      <c r="DM2" s="725"/>
      <c r="DN2" s="725"/>
      <c r="DO2" s="726"/>
      <c r="DP2" s="228"/>
      <c r="DQ2" s="724" t="s">
        <v>377</v>
      </c>
      <c r="DR2" s="725"/>
      <c r="DS2" s="725"/>
      <c r="DT2" s="725"/>
      <c r="DU2" s="725"/>
      <c r="DV2" s="725"/>
      <c r="DW2" s="725"/>
      <c r="DX2" s="725"/>
      <c r="DY2" s="725"/>
      <c r="DZ2" s="72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7" t="s">
        <v>378</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232"/>
      <c r="BA4" s="232"/>
      <c r="BB4" s="232"/>
      <c r="BC4" s="232"/>
      <c r="BD4" s="232"/>
      <c r="BE4" s="233"/>
      <c r="BF4" s="233"/>
      <c r="BG4" s="233"/>
      <c r="BH4" s="233"/>
      <c r="BI4" s="233"/>
      <c r="BJ4" s="233"/>
      <c r="BK4" s="233"/>
      <c r="BL4" s="233"/>
      <c r="BM4" s="233"/>
      <c r="BN4" s="233"/>
      <c r="BO4" s="233"/>
      <c r="BP4" s="233"/>
      <c r="BQ4" s="728" t="s">
        <v>379</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4"/>
    </row>
    <row r="5" spans="1:131" s="235" customFormat="1" ht="26.25" customHeight="1" x14ac:dyDescent="0.2">
      <c r="A5" s="729" t="s">
        <v>380</v>
      </c>
      <c r="B5" s="730"/>
      <c r="C5" s="730"/>
      <c r="D5" s="730"/>
      <c r="E5" s="730"/>
      <c r="F5" s="730"/>
      <c r="G5" s="730"/>
      <c r="H5" s="730"/>
      <c r="I5" s="730"/>
      <c r="J5" s="730"/>
      <c r="K5" s="730"/>
      <c r="L5" s="730"/>
      <c r="M5" s="730"/>
      <c r="N5" s="730"/>
      <c r="O5" s="730"/>
      <c r="P5" s="731"/>
      <c r="Q5" s="735" t="s">
        <v>381</v>
      </c>
      <c r="R5" s="736"/>
      <c r="S5" s="736"/>
      <c r="T5" s="736"/>
      <c r="U5" s="737"/>
      <c r="V5" s="735" t="s">
        <v>382</v>
      </c>
      <c r="W5" s="736"/>
      <c r="X5" s="736"/>
      <c r="Y5" s="736"/>
      <c r="Z5" s="737"/>
      <c r="AA5" s="735" t="s">
        <v>383</v>
      </c>
      <c r="AB5" s="736"/>
      <c r="AC5" s="736"/>
      <c r="AD5" s="736"/>
      <c r="AE5" s="736"/>
      <c r="AF5" s="741" t="s">
        <v>384</v>
      </c>
      <c r="AG5" s="736"/>
      <c r="AH5" s="736"/>
      <c r="AI5" s="736"/>
      <c r="AJ5" s="742"/>
      <c r="AK5" s="736" t="s">
        <v>385</v>
      </c>
      <c r="AL5" s="736"/>
      <c r="AM5" s="736"/>
      <c r="AN5" s="736"/>
      <c r="AO5" s="737"/>
      <c r="AP5" s="735" t="s">
        <v>386</v>
      </c>
      <c r="AQ5" s="736"/>
      <c r="AR5" s="736"/>
      <c r="AS5" s="736"/>
      <c r="AT5" s="737"/>
      <c r="AU5" s="735" t="s">
        <v>387</v>
      </c>
      <c r="AV5" s="736"/>
      <c r="AW5" s="736"/>
      <c r="AX5" s="736"/>
      <c r="AY5" s="742"/>
      <c r="AZ5" s="232"/>
      <c r="BA5" s="232"/>
      <c r="BB5" s="232"/>
      <c r="BC5" s="232"/>
      <c r="BD5" s="232"/>
      <c r="BE5" s="233"/>
      <c r="BF5" s="233"/>
      <c r="BG5" s="233"/>
      <c r="BH5" s="233"/>
      <c r="BI5" s="233"/>
      <c r="BJ5" s="233"/>
      <c r="BK5" s="233"/>
      <c r="BL5" s="233"/>
      <c r="BM5" s="233"/>
      <c r="BN5" s="233"/>
      <c r="BO5" s="233"/>
      <c r="BP5" s="233"/>
      <c r="BQ5" s="729" t="s">
        <v>388</v>
      </c>
      <c r="BR5" s="730"/>
      <c r="BS5" s="730"/>
      <c r="BT5" s="730"/>
      <c r="BU5" s="730"/>
      <c r="BV5" s="730"/>
      <c r="BW5" s="730"/>
      <c r="BX5" s="730"/>
      <c r="BY5" s="730"/>
      <c r="BZ5" s="730"/>
      <c r="CA5" s="730"/>
      <c r="CB5" s="730"/>
      <c r="CC5" s="730"/>
      <c r="CD5" s="730"/>
      <c r="CE5" s="730"/>
      <c r="CF5" s="730"/>
      <c r="CG5" s="731"/>
      <c r="CH5" s="735" t="s">
        <v>389</v>
      </c>
      <c r="CI5" s="736"/>
      <c r="CJ5" s="736"/>
      <c r="CK5" s="736"/>
      <c r="CL5" s="737"/>
      <c r="CM5" s="735" t="s">
        <v>390</v>
      </c>
      <c r="CN5" s="736"/>
      <c r="CO5" s="736"/>
      <c r="CP5" s="736"/>
      <c r="CQ5" s="737"/>
      <c r="CR5" s="735" t="s">
        <v>391</v>
      </c>
      <c r="CS5" s="736"/>
      <c r="CT5" s="736"/>
      <c r="CU5" s="736"/>
      <c r="CV5" s="737"/>
      <c r="CW5" s="735" t="s">
        <v>392</v>
      </c>
      <c r="CX5" s="736"/>
      <c r="CY5" s="736"/>
      <c r="CZ5" s="736"/>
      <c r="DA5" s="737"/>
      <c r="DB5" s="735" t="s">
        <v>393</v>
      </c>
      <c r="DC5" s="736"/>
      <c r="DD5" s="736"/>
      <c r="DE5" s="736"/>
      <c r="DF5" s="737"/>
      <c r="DG5" s="765" t="s">
        <v>394</v>
      </c>
      <c r="DH5" s="766"/>
      <c r="DI5" s="766"/>
      <c r="DJ5" s="766"/>
      <c r="DK5" s="767"/>
      <c r="DL5" s="765" t="s">
        <v>395</v>
      </c>
      <c r="DM5" s="766"/>
      <c r="DN5" s="766"/>
      <c r="DO5" s="766"/>
      <c r="DP5" s="767"/>
      <c r="DQ5" s="735" t="s">
        <v>396</v>
      </c>
      <c r="DR5" s="736"/>
      <c r="DS5" s="736"/>
      <c r="DT5" s="736"/>
      <c r="DU5" s="737"/>
      <c r="DV5" s="735" t="s">
        <v>387</v>
      </c>
      <c r="DW5" s="736"/>
      <c r="DX5" s="736"/>
      <c r="DY5" s="736"/>
      <c r="DZ5" s="742"/>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38"/>
      <c r="R6" s="739"/>
      <c r="S6" s="739"/>
      <c r="T6" s="739"/>
      <c r="U6" s="740"/>
      <c r="V6" s="738"/>
      <c r="W6" s="739"/>
      <c r="X6" s="739"/>
      <c r="Y6" s="739"/>
      <c r="Z6" s="740"/>
      <c r="AA6" s="738"/>
      <c r="AB6" s="739"/>
      <c r="AC6" s="739"/>
      <c r="AD6" s="739"/>
      <c r="AE6" s="739"/>
      <c r="AF6" s="743"/>
      <c r="AG6" s="739"/>
      <c r="AH6" s="739"/>
      <c r="AI6" s="739"/>
      <c r="AJ6" s="744"/>
      <c r="AK6" s="739"/>
      <c r="AL6" s="739"/>
      <c r="AM6" s="739"/>
      <c r="AN6" s="739"/>
      <c r="AO6" s="740"/>
      <c r="AP6" s="738"/>
      <c r="AQ6" s="739"/>
      <c r="AR6" s="739"/>
      <c r="AS6" s="739"/>
      <c r="AT6" s="740"/>
      <c r="AU6" s="738"/>
      <c r="AV6" s="739"/>
      <c r="AW6" s="739"/>
      <c r="AX6" s="739"/>
      <c r="AY6" s="744"/>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68"/>
      <c r="DH6" s="769"/>
      <c r="DI6" s="769"/>
      <c r="DJ6" s="769"/>
      <c r="DK6" s="770"/>
      <c r="DL6" s="768"/>
      <c r="DM6" s="769"/>
      <c r="DN6" s="769"/>
      <c r="DO6" s="769"/>
      <c r="DP6" s="770"/>
      <c r="DQ6" s="738"/>
      <c r="DR6" s="739"/>
      <c r="DS6" s="739"/>
      <c r="DT6" s="739"/>
      <c r="DU6" s="740"/>
      <c r="DV6" s="738"/>
      <c r="DW6" s="739"/>
      <c r="DX6" s="739"/>
      <c r="DY6" s="739"/>
      <c r="DZ6" s="744"/>
      <c r="EA6" s="234"/>
    </row>
    <row r="7" spans="1:131" s="235" customFormat="1" ht="26.25" customHeight="1" thickTop="1" x14ac:dyDescent="0.2">
      <c r="A7" s="236">
        <v>1</v>
      </c>
      <c r="B7" s="751" t="s">
        <v>397</v>
      </c>
      <c r="C7" s="752"/>
      <c r="D7" s="752"/>
      <c r="E7" s="752"/>
      <c r="F7" s="752"/>
      <c r="G7" s="752"/>
      <c r="H7" s="752"/>
      <c r="I7" s="752"/>
      <c r="J7" s="752"/>
      <c r="K7" s="752"/>
      <c r="L7" s="752"/>
      <c r="M7" s="752"/>
      <c r="N7" s="752"/>
      <c r="O7" s="752"/>
      <c r="P7" s="753"/>
      <c r="Q7" s="754">
        <v>29892</v>
      </c>
      <c r="R7" s="755"/>
      <c r="S7" s="755"/>
      <c r="T7" s="755"/>
      <c r="U7" s="755"/>
      <c r="V7" s="755">
        <v>29013</v>
      </c>
      <c r="W7" s="755"/>
      <c r="X7" s="755"/>
      <c r="Y7" s="755"/>
      <c r="Z7" s="755"/>
      <c r="AA7" s="755">
        <v>879</v>
      </c>
      <c r="AB7" s="755"/>
      <c r="AC7" s="755"/>
      <c r="AD7" s="755"/>
      <c r="AE7" s="756"/>
      <c r="AF7" s="757">
        <v>802</v>
      </c>
      <c r="AG7" s="758"/>
      <c r="AH7" s="758"/>
      <c r="AI7" s="758"/>
      <c r="AJ7" s="759"/>
      <c r="AK7" s="760" t="s">
        <v>591</v>
      </c>
      <c r="AL7" s="761"/>
      <c r="AM7" s="761"/>
      <c r="AN7" s="761"/>
      <c r="AO7" s="761"/>
      <c r="AP7" s="761">
        <v>22165</v>
      </c>
      <c r="AQ7" s="761"/>
      <c r="AR7" s="761"/>
      <c r="AS7" s="761"/>
      <c r="AT7" s="761"/>
      <c r="AU7" s="762"/>
      <c r="AV7" s="762"/>
      <c r="AW7" s="762"/>
      <c r="AX7" s="762"/>
      <c r="AY7" s="763"/>
      <c r="AZ7" s="232"/>
      <c r="BA7" s="232"/>
      <c r="BB7" s="232"/>
      <c r="BC7" s="232"/>
      <c r="BD7" s="232"/>
      <c r="BE7" s="233"/>
      <c r="BF7" s="233"/>
      <c r="BG7" s="233"/>
      <c r="BH7" s="233"/>
      <c r="BI7" s="233"/>
      <c r="BJ7" s="233"/>
      <c r="BK7" s="233"/>
      <c r="BL7" s="233"/>
      <c r="BM7" s="233"/>
      <c r="BN7" s="233"/>
      <c r="BO7" s="233"/>
      <c r="BP7" s="233"/>
      <c r="BQ7" s="236">
        <v>1</v>
      </c>
      <c r="BR7" s="237"/>
      <c r="BS7" s="748" t="s">
        <v>601</v>
      </c>
      <c r="BT7" s="749"/>
      <c r="BU7" s="749"/>
      <c r="BV7" s="749"/>
      <c r="BW7" s="749"/>
      <c r="BX7" s="749"/>
      <c r="BY7" s="749"/>
      <c r="BZ7" s="749"/>
      <c r="CA7" s="749"/>
      <c r="CB7" s="749"/>
      <c r="CC7" s="749"/>
      <c r="CD7" s="749"/>
      <c r="CE7" s="749"/>
      <c r="CF7" s="749"/>
      <c r="CG7" s="764"/>
      <c r="CH7" s="745">
        <v>1</v>
      </c>
      <c r="CI7" s="746"/>
      <c r="CJ7" s="746"/>
      <c r="CK7" s="746"/>
      <c r="CL7" s="747"/>
      <c r="CM7" s="745">
        <v>88</v>
      </c>
      <c r="CN7" s="746"/>
      <c r="CO7" s="746"/>
      <c r="CP7" s="746"/>
      <c r="CQ7" s="747"/>
      <c r="CR7" s="745">
        <v>5</v>
      </c>
      <c r="CS7" s="746"/>
      <c r="CT7" s="746"/>
      <c r="CU7" s="746"/>
      <c r="CV7" s="747"/>
      <c r="CW7" s="745" t="s">
        <v>591</v>
      </c>
      <c r="CX7" s="746"/>
      <c r="CY7" s="746"/>
      <c r="CZ7" s="746"/>
      <c r="DA7" s="747"/>
      <c r="DB7" s="745" t="s">
        <v>591</v>
      </c>
      <c r="DC7" s="746"/>
      <c r="DD7" s="746"/>
      <c r="DE7" s="746"/>
      <c r="DF7" s="747"/>
      <c r="DG7" s="745">
        <v>258</v>
      </c>
      <c r="DH7" s="746"/>
      <c r="DI7" s="746"/>
      <c r="DJ7" s="746"/>
      <c r="DK7" s="747"/>
      <c r="DL7" s="745" t="s">
        <v>591</v>
      </c>
      <c r="DM7" s="746"/>
      <c r="DN7" s="746"/>
      <c r="DO7" s="746"/>
      <c r="DP7" s="747"/>
      <c r="DQ7" s="745" t="s">
        <v>591</v>
      </c>
      <c r="DR7" s="746"/>
      <c r="DS7" s="746"/>
      <c r="DT7" s="746"/>
      <c r="DU7" s="747"/>
      <c r="DV7" s="748"/>
      <c r="DW7" s="749"/>
      <c r="DX7" s="749"/>
      <c r="DY7" s="749"/>
      <c r="DZ7" s="750"/>
      <c r="EA7" s="234"/>
    </row>
    <row r="8" spans="1:131" s="235" customFormat="1" ht="26.25" customHeight="1" x14ac:dyDescent="0.2">
      <c r="A8" s="238">
        <v>2</v>
      </c>
      <c r="B8" s="782"/>
      <c r="C8" s="783"/>
      <c r="D8" s="783"/>
      <c r="E8" s="783"/>
      <c r="F8" s="783"/>
      <c r="G8" s="783"/>
      <c r="H8" s="783"/>
      <c r="I8" s="783"/>
      <c r="J8" s="783"/>
      <c r="K8" s="783"/>
      <c r="L8" s="783"/>
      <c r="M8" s="783"/>
      <c r="N8" s="783"/>
      <c r="O8" s="783"/>
      <c r="P8" s="784"/>
      <c r="Q8" s="785"/>
      <c r="R8" s="786"/>
      <c r="S8" s="786"/>
      <c r="T8" s="786"/>
      <c r="U8" s="786"/>
      <c r="V8" s="786"/>
      <c r="W8" s="786"/>
      <c r="X8" s="786"/>
      <c r="Y8" s="786"/>
      <c r="Z8" s="786"/>
      <c r="AA8" s="786"/>
      <c r="AB8" s="786"/>
      <c r="AC8" s="786"/>
      <c r="AD8" s="786"/>
      <c r="AE8" s="787"/>
      <c r="AF8" s="788"/>
      <c r="AG8" s="789"/>
      <c r="AH8" s="789"/>
      <c r="AI8" s="789"/>
      <c r="AJ8" s="790"/>
      <c r="AK8" s="771"/>
      <c r="AL8" s="772"/>
      <c r="AM8" s="772"/>
      <c r="AN8" s="772"/>
      <c r="AO8" s="772"/>
      <c r="AP8" s="772"/>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c r="BT8" s="776"/>
      <c r="BU8" s="776"/>
      <c r="BV8" s="776"/>
      <c r="BW8" s="776"/>
      <c r="BX8" s="776"/>
      <c r="BY8" s="776"/>
      <c r="BZ8" s="776"/>
      <c r="CA8" s="776"/>
      <c r="CB8" s="776"/>
      <c r="CC8" s="776"/>
      <c r="CD8" s="776"/>
      <c r="CE8" s="776"/>
      <c r="CF8" s="776"/>
      <c r="CG8" s="777"/>
      <c r="CH8" s="778"/>
      <c r="CI8" s="779"/>
      <c r="CJ8" s="779"/>
      <c r="CK8" s="779"/>
      <c r="CL8" s="780"/>
      <c r="CM8" s="778"/>
      <c r="CN8" s="779"/>
      <c r="CO8" s="779"/>
      <c r="CP8" s="779"/>
      <c r="CQ8" s="780"/>
      <c r="CR8" s="778"/>
      <c r="CS8" s="779"/>
      <c r="CT8" s="779"/>
      <c r="CU8" s="779"/>
      <c r="CV8" s="780"/>
      <c r="CW8" s="778"/>
      <c r="CX8" s="779"/>
      <c r="CY8" s="779"/>
      <c r="CZ8" s="779"/>
      <c r="DA8" s="780"/>
      <c r="DB8" s="778"/>
      <c r="DC8" s="779"/>
      <c r="DD8" s="779"/>
      <c r="DE8" s="779"/>
      <c r="DF8" s="780"/>
      <c r="DG8" s="778"/>
      <c r="DH8" s="779"/>
      <c r="DI8" s="779"/>
      <c r="DJ8" s="779"/>
      <c r="DK8" s="780"/>
      <c r="DL8" s="778"/>
      <c r="DM8" s="779"/>
      <c r="DN8" s="779"/>
      <c r="DO8" s="779"/>
      <c r="DP8" s="780"/>
      <c r="DQ8" s="778"/>
      <c r="DR8" s="779"/>
      <c r="DS8" s="779"/>
      <c r="DT8" s="779"/>
      <c r="DU8" s="780"/>
      <c r="DV8" s="775"/>
      <c r="DW8" s="776"/>
      <c r="DX8" s="776"/>
      <c r="DY8" s="776"/>
      <c r="DZ8" s="781"/>
      <c r="EA8" s="234"/>
    </row>
    <row r="9" spans="1:131" s="235" customFormat="1" ht="26.25" customHeight="1" x14ac:dyDescent="0.2">
      <c r="A9" s="238">
        <v>3</v>
      </c>
      <c r="B9" s="782"/>
      <c r="C9" s="783"/>
      <c r="D9" s="783"/>
      <c r="E9" s="783"/>
      <c r="F9" s="783"/>
      <c r="G9" s="783"/>
      <c r="H9" s="783"/>
      <c r="I9" s="783"/>
      <c r="J9" s="783"/>
      <c r="K9" s="783"/>
      <c r="L9" s="783"/>
      <c r="M9" s="783"/>
      <c r="N9" s="783"/>
      <c r="O9" s="783"/>
      <c r="P9" s="784"/>
      <c r="Q9" s="785"/>
      <c r="R9" s="786"/>
      <c r="S9" s="786"/>
      <c r="T9" s="786"/>
      <c r="U9" s="786"/>
      <c r="V9" s="786"/>
      <c r="W9" s="786"/>
      <c r="X9" s="786"/>
      <c r="Y9" s="786"/>
      <c r="Z9" s="786"/>
      <c r="AA9" s="786"/>
      <c r="AB9" s="786"/>
      <c r="AC9" s="786"/>
      <c r="AD9" s="786"/>
      <c r="AE9" s="787"/>
      <c r="AF9" s="788"/>
      <c r="AG9" s="789"/>
      <c r="AH9" s="789"/>
      <c r="AI9" s="789"/>
      <c r="AJ9" s="790"/>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c r="BT9" s="776"/>
      <c r="BU9" s="776"/>
      <c r="BV9" s="776"/>
      <c r="BW9" s="776"/>
      <c r="BX9" s="776"/>
      <c r="BY9" s="776"/>
      <c r="BZ9" s="776"/>
      <c r="CA9" s="776"/>
      <c r="CB9" s="776"/>
      <c r="CC9" s="776"/>
      <c r="CD9" s="776"/>
      <c r="CE9" s="776"/>
      <c r="CF9" s="776"/>
      <c r="CG9" s="777"/>
      <c r="CH9" s="778"/>
      <c r="CI9" s="779"/>
      <c r="CJ9" s="779"/>
      <c r="CK9" s="779"/>
      <c r="CL9" s="780"/>
      <c r="CM9" s="778"/>
      <c r="CN9" s="779"/>
      <c r="CO9" s="779"/>
      <c r="CP9" s="779"/>
      <c r="CQ9" s="780"/>
      <c r="CR9" s="778"/>
      <c r="CS9" s="779"/>
      <c r="CT9" s="779"/>
      <c r="CU9" s="779"/>
      <c r="CV9" s="780"/>
      <c r="CW9" s="778"/>
      <c r="CX9" s="779"/>
      <c r="CY9" s="779"/>
      <c r="CZ9" s="779"/>
      <c r="DA9" s="780"/>
      <c r="DB9" s="778"/>
      <c r="DC9" s="779"/>
      <c r="DD9" s="779"/>
      <c r="DE9" s="779"/>
      <c r="DF9" s="780"/>
      <c r="DG9" s="778"/>
      <c r="DH9" s="779"/>
      <c r="DI9" s="779"/>
      <c r="DJ9" s="779"/>
      <c r="DK9" s="780"/>
      <c r="DL9" s="778"/>
      <c r="DM9" s="779"/>
      <c r="DN9" s="779"/>
      <c r="DO9" s="779"/>
      <c r="DP9" s="780"/>
      <c r="DQ9" s="778"/>
      <c r="DR9" s="779"/>
      <c r="DS9" s="779"/>
      <c r="DT9" s="779"/>
      <c r="DU9" s="780"/>
      <c r="DV9" s="775"/>
      <c r="DW9" s="776"/>
      <c r="DX9" s="776"/>
      <c r="DY9" s="776"/>
      <c r="DZ9" s="781"/>
      <c r="EA9" s="234"/>
    </row>
    <row r="10" spans="1:131" s="235" customFormat="1" ht="26.25" customHeight="1" x14ac:dyDescent="0.2">
      <c r="A10" s="238">
        <v>4</v>
      </c>
      <c r="B10" s="782"/>
      <c r="C10" s="783"/>
      <c r="D10" s="783"/>
      <c r="E10" s="783"/>
      <c r="F10" s="783"/>
      <c r="G10" s="783"/>
      <c r="H10" s="783"/>
      <c r="I10" s="783"/>
      <c r="J10" s="783"/>
      <c r="K10" s="783"/>
      <c r="L10" s="783"/>
      <c r="M10" s="783"/>
      <c r="N10" s="783"/>
      <c r="O10" s="783"/>
      <c r="P10" s="784"/>
      <c r="Q10" s="785"/>
      <c r="R10" s="786"/>
      <c r="S10" s="786"/>
      <c r="T10" s="786"/>
      <c r="U10" s="786"/>
      <c r="V10" s="786"/>
      <c r="W10" s="786"/>
      <c r="X10" s="786"/>
      <c r="Y10" s="786"/>
      <c r="Z10" s="786"/>
      <c r="AA10" s="786"/>
      <c r="AB10" s="786"/>
      <c r="AC10" s="786"/>
      <c r="AD10" s="786"/>
      <c r="AE10" s="787"/>
      <c r="AF10" s="788"/>
      <c r="AG10" s="789"/>
      <c r="AH10" s="789"/>
      <c r="AI10" s="789"/>
      <c r="AJ10" s="790"/>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c r="BT10" s="776"/>
      <c r="BU10" s="776"/>
      <c r="BV10" s="776"/>
      <c r="BW10" s="776"/>
      <c r="BX10" s="776"/>
      <c r="BY10" s="776"/>
      <c r="BZ10" s="776"/>
      <c r="CA10" s="776"/>
      <c r="CB10" s="776"/>
      <c r="CC10" s="776"/>
      <c r="CD10" s="776"/>
      <c r="CE10" s="776"/>
      <c r="CF10" s="776"/>
      <c r="CG10" s="777"/>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75"/>
      <c r="DW10" s="776"/>
      <c r="DX10" s="776"/>
      <c r="DY10" s="776"/>
      <c r="DZ10" s="781"/>
      <c r="EA10" s="234"/>
    </row>
    <row r="11" spans="1:131" s="235" customFormat="1" ht="26.25" customHeight="1" x14ac:dyDescent="0.2">
      <c r="A11" s="238">
        <v>5</v>
      </c>
      <c r="B11" s="782"/>
      <c r="C11" s="783"/>
      <c r="D11" s="783"/>
      <c r="E11" s="783"/>
      <c r="F11" s="783"/>
      <c r="G11" s="783"/>
      <c r="H11" s="783"/>
      <c r="I11" s="783"/>
      <c r="J11" s="783"/>
      <c r="K11" s="783"/>
      <c r="L11" s="783"/>
      <c r="M11" s="783"/>
      <c r="N11" s="783"/>
      <c r="O11" s="783"/>
      <c r="P11" s="784"/>
      <c r="Q11" s="785"/>
      <c r="R11" s="786"/>
      <c r="S11" s="786"/>
      <c r="T11" s="786"/>
      <c r="U11" s="786"/>
      <c r="V11" s="786"/>
      <c r="W11" s="786"/>
      <c r="X11" s="786"/>
      <c r="Y11" s="786"/>
      <c r="Z11" s="786"/>
      <c r="AA11" s="786"/>
      <c r="AB11" s="786"/>
      <c r="AC11" s="786"/>
      <c r="AD11" s="786"/>
      <c r="AE11" s="787"/>
      <c r="AF11" s="788"/>
      <c r="AG11" s="789"/>
      <c r="AH11" s="789"/>
      <c r="AI11" s="789"/>
      <c r="AJ11" s="790"/>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c r="BT11" s="776"/>
      <c r="BU11" s="776"/>
      <c r="BV11" s="776"/>
      <c r="BW11" s="776"/>
      <c r="BX11" s="776"/>
      <c r="BY11" s="776"/>
      <c r="BZ11" s="776"/>
      <c r="CA11" s="776"/>
      <c r="CB11" s="776"/>
      <c r="CC11" s="776"/>
      <c r="CD11" s="776"/>
      <c r="CE11" s="776"/>
      <c r="CF11" s="776"/>
      <c r="CG11" s="777"/>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75"/>
      <c r="DW11" s="776"/>
      <c r="DX11" s="776"/>
      <c r="DY11" s="776"/>
      <c r="DZ11" s="781"/>
      <c r="EA11" s="234"/>
    </row>
    <row r="12" spans="1:131" s="235" customFormat="1" ht="26.25" customHeight="1" x14ac:dyDescent="0.2">
      <c r="A12" s="238">
        <v>6</v>
      </c>
      <c r="B12" s="782"/>
      <c r="C12" s="783"/>
      <c r="D12" s="783"/>
      <c r="E12" s="783"/>
      <c r="F12" s="783"/>
      <c r="G12" s="783"/>
      <c r="H12" s="783"/>
      <c r="I12" s="783"/>
      <c r="J12" s="783"/>
      <c r="K12" s="783"/>
      <c r="L12" s="783"/>
      <c r="M12" s="783"/>
      <c r="N12" s="783"/>
      <c r="O12" s="783"/>
      <c r="P12" s="784"/>
      <c r="Q12" s="785"/>
      <c r="R12" s="786"/>
      <c r="S12" s="786"/>
      <c r="T12" s="786"/>
      <c r="U12" s="786"/>
      <c r="V12" s="786"/>
      <c r="W12" s="786"/>
      <c r="X12" s="786"/>
      <c r="Y12" s="786"/>
      <c r="Z12" s="786"/>
      <c r="AA12" s="786"/>
      <c r="AB12" s="786"/>
      <c r="AC12" s="786"/>
      <c r="AD12" s="786"/>
      <c r="AE12" s="787"/>
      <c r="AF12" s="788"/>
      <c r="AG12" s="789"/>
      <c r="AH12" s="789"/>
      <c r="AI12" s="789"/>
      <c r="AJ12" s="790"/>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c r="BT12" s="776"/>
      <c r="BU12" s="776"/>
      <c r="BV12" s="776"/>
      <c r="BW12" s="776"/>
      <c r="BX12" s="776"/>
      <c r="BY12" s="776"/>
      <c r="BZ12" s="776"/>
      <c r="CA12" s="776"/>
      <c r="CB12" s="776"/>
      <c r="CC12" s="776"/>
      <c r="CD12" s="776"/>
      <c r="CE12" s="776"/>
      <c r="CF12" s="776"/>
      <c r="CG12" s="777"/>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75"/>
      <c r="DW12" s="776"/>
      <c r="DX12" s="776"/>
      <c r="DY12" s="776"/>
      <c r="DZ12" s="781"/>
      <c r="EA12" s="234"/>
    </row>
    <row r="13" spans="1:131" s="235" customFormat="1" ht="26.25" customHeight="1" x14ac:dyDescent="0.2">
      <c r="A13" s="238">
        <v>7</v>
      </c>
      <c r="B13" s="782"/>
      <c r="C13" s="783"/>
      <c r="D13" s="783"/>
      <c r="E13" s="783"/>
      <c r="F13" s="783"/>
      <c r="G13" s="783"/>
      <c r="H13" s="783"/>
      <c r="I13" s="783"/>
      <c r="J13" s="783"/>
      <c r="K13" s="783"/>
      <c r="L13" s="783"/>
      <c r="M13" s="783"/>
      <c r="N13" s="783"/>
      <c r="O13" s="783"/>
      <c r="P13" s="784"/>
      <c r="Q13" s="785"/>
      <c r="R13" s="786"/>
      <c r="S13" s="786"/>
      <c r="T13" s="786"/>
      <c r="U13" s="786"/>
      <c r="V13" s="786"/>
      <c r="W13" s="786"/>
      <c r="X13" s="786"/>
      <c r="Y13" s="786"/>
      <c r="Z13" s="786"/>
      <c r="AA13" s="786"/>
      <c r="AB13" s="786"/>
      <c r="AC13" s="786"/>
      <c r="AD13" s="786"/>
      <c r="AE13" s="787"/>
      <c r="AF13" s="788"/>
      <c r="AG13" s="789"/>
      <c r="AH13" s="789"/>
      <c r="AI13" s="789"/>
      <c r="AJ13" s="790"/>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75"/>
      <c r="BT13" s="776"/>
      <c r="BU13" s="776"/>
      <c r="BV13" s="776"/>
      <c r="BW13" s="776"/>
      <c r="BX13" s="776"/>
      <c r="BY13" s="776"/>
      <c r="BZ13" s="776"/>
      <c r="CA13" s="776"/>
      <c r="CB13" s="776"/>
      <c r="CC13" s="776"/>
      <c r="CD13" s="776"/>
      <c r="CE13" s="776"/>
      <c r="CF13" s="776"/>
      <c r="CG13" s="777"/>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75"/>
      <c r="DW13" s="776"/>
      <c r="DX13" s="776"/>
      <c r="DY13" s="776"/>
      <c r="DZ13" s="781"/>
      <c r="EA13" s="234"/>
    </row>
    <row r="14" spans="1:131" s="235" customFormat="1" ht="26.25" customHeight="1" x14ac:dyDescent="0.2">
      <c r="A14" s="238">
        <v>8</v>
      </c>
      <c r="B14" s="782"/>
      <c r="C14" s="783"/>
      <c r="D14" s="783"/>
      <c r="E14" s="783"/>
      <c r="F14" s="783"/>
      <c r="G14" s="783"/>
      <c r="H14" s="783"/>
      <c r="I14" s="783"/>
      <c r="J14" s="783"/>
      <c r="K14" s="783"/>
      <c r="L14" s="783"/>
      <c r="M14" s="783"/>
      <c r="N14" s="783"/>
      <c r="O14" s="783"/>
      <c r="P14" s="784"/>
      <c r="Q14" s="785"/>
      <c r="R14" s="786"/>
      <c r="S14" s="786"/>
      <c r="T14" s="786"/>
      <c r="U14" s="786"/>
      <c r="V14" s="786"/>
      <c r="W14" s="786"/>
      <c r="X14" s="786"/>
      <c r="Y14" s="786"/>
      <c r="Z14" s="786"/>
      <c r="AA14" s="786"/>
      <c r="AB14" s="786"/>
      <c r="AC14" s="786"/>
      <c r="AD14" s="786"/>
      <c r="AE14" s="787"/>
      <c r="AF14" s="788"/>
      <c r="AG14" s="789"/>
      <c r="AH14" s="789"/>
      <c r="AI14" s="789"/>
      <c r="AJ14" s="790"/>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75"/>
      <c r="DW14" s="776"/>
      <c r="DX14" s="776"/>
      <c r="DY14" s="776"/>
      <c r="DZ14" s="781"/>
      <c r="EA14" s="234"/>
    </row>
    <row r="15" spans="1:131" s="235" customFormat="1" ht="26.25" customHeight="1" x14ac:dyDescent="0.2">
      <c r="A15" s="238">
        <v>9</v>
      </c>
      <c r="B15" s="782"/>
      <c r="C15" s="783"/>
      <c r="D15" s="783"/>
      <c r="E15" s="783"/>
      <c r="F15" s="783"/>
      <c r="G15" s="783"/>
      <c r="H15" s="783"/>
      <c r="I15" s="783"/>
      <c r="J15" s="783"/>
      <c r="K15" s="783"/>
      <c r="L15" s="783"/>
      <c r="M15" s="783"/>
      <c r="N15" s="783"/>
      <c r="O15" s="783"/>
      <c r="P15" s="784"/>
      <c r="Q15" s="785"/>
      <c r="R15" s="786"/>
      <c r="S15" s="786"/>
      <c r="T15" s="786"/>
      <c r="U15" s="786"/>
      <c r="V15" s="786"/>
      <c r="W15" s="786"/>
      <c r="X15" s="786"/>
      <c r="Y15" s="786"/>
      <c r="Z15" s="786"/>
      <c r="AA15" s="786"/>
      <c r="AB15" s="786"/>
      <c r="AC15" s="786"/>
      <c r="AD15" s="786"/>
      <c r="AE15" s="787"/>
      <c r="AF15" s="788"/>
      <c r="AG15" s="789"/>
      <c r="AH15" s="789"/>
      <c r="AI15" s="789"/>
      <c r="AJ15" s="790"/>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75"/>
      <c r="DW15" s="776"/>
      <c r="DX15" s="776"/>
      <c r="DY15" s="776"/>
      <c r="DZ15" s="781"/>
      <c r="EA15" s="234"/>
    </row>
    <row r="16" spans="1:131" s="235" customFormat="1" ht="26.25" customHeight="1" x14ac:dyDescent="0.2">
      <c r="A16" s="238">
        <v>10</v>
      </c>
      <c r="B16" s="782"/>
      <c r="C16" s="783"/>
      <c r="D16" s="783"/>
      <c r="E16" s="783"/>
      <c r="F16" s="783"/>
      <c r="G16" s="783"/>
      <c r="H16" s="783"/>
      <c r="I16" s="783"/>
      <c r="J16" s="783"/>
      <c r="K16" s="783"/>
      <c r="L16" s="783"/>
      <c r="M16" s="783"/>
      <c r="N16" s="783"/>
      <c r="O16" s="783"/>
      <c r="P16" s="784"/>
      <c r="Q16" s="785"/>
      <c r="R16" s="786"/>
      <c r="S16" s="786"/>
      <c r="T16" s="786"/>
      <c r="U16" s="786"/>
      <c r="V16" s="786"/>
      <c r="W16" s="786"/>
      <c r="X16" s="786"/>
      <c r="Y16" s="786"/>
      <c r="Z16" s="786"/>
      <c r="AA16" s="786"/>
      <c r="AB16" s="786"/>
      <c r="AC16" s="786"/>
      <c r="AD16" s="786"/>
      <c r="AE16" s="787"/>
      <c r="AF16" s="788"/>
      <c r="AG16" s="789"/>
      <c r="AH16" s="789"/>
      <c r="AI16" s="789"/>
      <c r="AJ16" s="790"/>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75"/>
      <c r="BT16" s="776"/>
      <c r="BU16" s="776"/>
      <c r="BV16" s="776"/>
      <c r="BW16" s="776"/>
      <c r="BX16" s="776"/>
      <c r="BY16" s="776"/>
      <c r="BZ16" s="776"/>
      <c r="CA16" s="776"/>
      <c r="CB16" s="776"/>
      <c r="CC16" s="776"/>
      <c r="CD16" s="776"/>
      <c r="CE16" s="776"/>
      <c r="CF16" s="776"/>
      <c r="CG16" s="777"/>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75"/>
      <c r="DW16" s="776"/>
      <c r="DX16" s="776"/>
      <c r="DY16" s="776"/>
      <c r="DZ16" s="781"/>
      <c r="EA16" s="234"/>
    </row>
    <row r="17" spans="1:131" s="235" customFormat="1" ht="26.25" customHeight="1" x14ac:dyDescent="0.2">
      <c r="A17" s="238">
        <v>11</v>
      </c>
      <c r="B17" s="782"/>
      <c r="C17" s="783"/>
      <c r="D17" s="783"/>
      <c r="E17" s="783"/>
      <c r="F17" s="783"/>
      <c r="G17" s="783"/>
      <c r="H17" s="783"/>
      <c r="I17" s="783"/>
      <c r="J17" s="783"/>
      <c r="K17" s="783"/>
      <c r="L17" s="783"/>
      <c r="M17" s="783"/>
      <c r="N17" s="783"/>
      <c r="O17" s="783"/>
      <c r="P17" s="784"/>
      <c r="Q17" s="785"/>
      <c r="R17" s="786"/>
      <c r="S17" s="786"/>
      <c r="T17" s="786"/>
      <c r="U17" s="786"/>
      <c r="V17" s="786"/>
      <c r="W17" s="786"/>
      <c r="X17" s="786"/>
      <c r="Y17" s="786"/>
      <c r="Z17" s="786"/>
      <c r="AA17" s="786"/>
      <c r="AB17" s="786"/>
      <c r="AC17" s="786"/>
      <c r="AD17" s="786"/>
      <c r="AE17" s="787"/>
      <c r="AF17" s="788"/>
      <c r="AG17" s="789"/>
      <c r="AH17" s="789"/>
      <c r="AI17" s="789"/>
      <c r="AJ17" s="790"/>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75"/>
      <c r="BT17" s="776"/>
      <c r="BU17" s="776"/>
      <c r="BV17" s="776"/>
      <c r="BW17" s="776"/>
      <c r="BX17" s="776"/>
      <c r="BY17" s="776"/>
      <c r="BZ17" s="776"/>
      <c r="CA17" s="776"/>
      <c r="CB17" s="776"/>
      <c r="CC17" s="776"/>
      <c r="CD17" s="776"/>
      <c r="CE17" s="776"/>
      <c r="CF17" s="776"/>
      <c r="CG17" s="777"/>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75"/>
      <c r="DW17" s="776"/>
      <c r="DX17" s="776"/>
      <c r="DY17" s="776"/>
      <c r="DZ17" s="781"/>
      <c r="EA17" s="234"/>
    </row>
    <row r="18" spans="1:131" s="235" customFormat="1" ht="26.25" customHeight="1" x14ac:dyDescent="0.2">
      <c r="A18" s="238">
        <v>12</v>
      </c>
      <c r="B18" s="782"/>
      <c r="C18" s="783"/>
      <c r="D18" s="783"/>
      <c r="E18" s="783"/>
      <c r="F18" s="783"/>
      <c r="G18" s="783"/>
      <c r="H18" s="783"/>
      <c r="I18" s="783"/>
      <c r="J18" s="783"/>
      <c r="K18" s="783"/>
      <c r="L18" s="783"/>
      <c r="M18" s="783"/>
      <c r="N18" s="783"/>
      <c r="O18" s="783"/>
      <c r="P18" s="784"/>
      <c r="Q18" s="785"/>
      <c r="R18" s="786"/>
      <c r="S18" s="786"/>
      <c r="T18" s="786"/>
      <c r="U18" s="786"/>
      <c r="V18" s="786"/>
      <c r="W18" s="786"/>
      <c r="X18" s="786"/>
      <c r="Y18" s="786"/>
      <c r="Z18" s="786"/>
      <c r="AA18" s="786"/>
      <c r="AB18" s="786"/>
      <c r="AC18" s="786"/>
      <c r="AD18" s="786"/>
      <c r="AE18" s="787"/>
      <c r="AF18" s="788"/>
      <c r="AG18" s="789"/>
      <c r="AH18" s="789"/>
      <c r="AI18" s="789"/>
      <c r="AJ18" s="790"/>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75"/>
      <c r="BT18" s="776"/>
      <c r="BU18" s="776"/>
      <c r="BV18" s="776"/>
      <c r="BW18" s="776"/>
      <c r="BX18" s="776"/>
      <c r="BY18" s="776"/>
      <c r="BZ18" s="776"/>
      <c r="CA18" s="776"/>
      <c r="CB18" s="776"/>
      <c r="CC18" s="776"/>
      <c r="CD18" s="776"/>
      <c r="CE18" s="776"/>
      <c r="CF18" s="776"/>
      <c r="CG18" s="777"/>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75"/>
      <c r="DW18" s="776"/>
      <c r="DX18" s="776"/>
      <c r="DY18" s="776"/>
      <c r="DZ18" s="781"/>
      <c r="EA18" s="234"/>
    </row>
    <row r="19" spans="1:131" s="235" customFormat="1" ht="26.25" customHeight="1" x14ac:dyDescent="0.2">
      <c r="A19" s="238">
        <v>13</v>
      </c>
      <c r="B19" s="782"/>
      <c r="C19" s="783"/>
      <c r="D19" s="783"/>
      <c r="E19" s="783"/>
      <c r="F19" s="783"/>
      <c r="G19" s="783"/>
      <c r="H19" s="783"/>
      <c r="I19" s="783"/>
      <c r="J19" s="783"/>
      <c r="K19" s="783"/>
      <c r="L19" s="783"/>
      <c r="M19" s="783"/>
      <c r="N19" s="783"/>
      <c r="O19" s="783"/>
      <c r="P19" s="784"/>
      <c r="Q19" s="785"/>
      <c r="R19" s="786"/>
      <c r="S19" s="786"/>
      <c r="T19" s="786"/>
      <c r="U19" s="786"/>
      <c r="V19" s="786"/>
      <c r="W19" s="786"/>
      <c r="X19" s="786"/>
      <c r="Y19" s="786"/>
      <c r="Z19" s="786"/>
      <c r="AA19" s="786"/>
      <c r="AB19" s="786"/>
      <c r="AC19" s="786"/>
      <c r="AD19" s="786"/>
      <c r="AE19" s="787"/>
      <c r="AF19" s="788"/>
      <c r="AG19" s="789"/>
      <c r="AH19" s="789"/>
      <c r="AI19" s="789"/>
      <c r="AJ19" s="790"/>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75"/>
      <c r="BT19" s="776"/>
      <c r="BU19" s="776"/>
      <c r="BV19" s="776"/>
      <c r="BW19" s="776"/>
      <c r="BX19" s="776"/>
      <c r="BY19" s="776"/>
      <c r="BZ19" s="776"/>
      <c r="CA19" s="776"/>
      <c r="CB19" s="776"/>
      <c r="CC19" s="776"/>
      <c r="CD19" s="776"/>
      <c r="CE19" s="776"/>
      <c r="CF19" s="776"/>
      <c r="CG19" s="777"/>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75"/>
      <c r="DW19" s="776"/>
      <c r="DX19" s="776"/>
      <c r="DY19" s="776"/>
      <c r="DZ19" s="781"/>
      <c r="EA19" s="234"/>
    </row>
    <row r="20" spans="1:131" s="235" customFormat="1" ht="26.25" customHeight="1" x14ac:dyDescent="0.2">
      <c r="A20" s="238">
        <v>14</v>
      </c>
      <c r="B20" s="782"/>
      <c r="C20" s="783"/>
      <c r="D20" s="783"/>
      <c r="E20" s="783"/>
      <c r="F20" s="783"/>
      <c r="G20" s="783"/>
      <c r="H20" s="783"/>
      <c r="I20" s="783"/>
      <c r="J20" s="783"/>
      <c r="K20" s="783"/>
      <c r="L20" s="783"/>
      <c r="M20" s="783"/>
      <c r="N20" s="783"/>
      <c r="O20" s="783"/>
      <c r="P20" s="784"/>
      <c r="Q20" s="785"/>
      <c r="R20" s="786"/>
      <c r="S20" s="786"/>
      <c r="T20" s="786"/>
      <c r="U20" s="786"/>
      <c r="V20" s="786"/>
      <c r="W20" s="786"/>
      <c r="X20" s="786"/>
      <c r="Y20" s="786"/>
      <c r="Z20" s="786"/>
      <c r="AA20" s="786"/>
      <c r="AB20" s="786"/>
      <c r="AC20" s="786"/>
      <c r="AD20" s="786"/>
      <c r="AE20" s="787"/>
      <c r="AF20" s="788"/>
      <c r="AG20" s="789"/>
      <c r="AH20" s="789"/>
      <c r="AI20" s="789"/>
      <c r="AJ20" s="790"/>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75"/>
      <c r="BT20" s="776"/>
      <c r="BU20" s="776"/>
      <c r="BV20" s="776"/>
      <c r="BW20" s="776"/>
      <c r="BX20" s="776"/>
      <c r="BY20" s="776"/>
      <c r="BZ20" s="776"/>
      <c r="CA20" s="776"/>
      <c r="CB20" s="776"/>
      <c r="CC20" s="776"/>
      <c r="CD20" s="776"/>
      <c r="CE20" s="776"/>
      <c r="CF20" s="776"/>
      <c r="CG20" s="777"/>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75"/>
      <c r="DW20" s="776"/>
      <c r="DX20" s="776"/>
      <c r="DY20" s="776"/>
      <c r="DZ20" s="781"/>
      <c r="EA20" s="234"/>
    </row>
    <row r="21" spans="1:131" s="235" customFormat="1" ht="26.25" customHeight="1" thickBot="1" x14ac:dyDescent="0.25">
      <c r="A21" s="238">
        <v>15</v>
      </c>
      <c r="B21" s="782"/>
      <c r="C21" s="783"/>
      <c r="D21" s="783"/>
      <c r="E21" s="783"/>
      <c r="F21" s="783"/>
      <c r="G21" s="783"/>
      <c r="H21" s="783"/>
      <c r="I21" s="783"/>
      <c r="J21" s="783"/>
      <c r="K21" s="783"/>
      <c r="L21" s="783"/>
      <c r="M21" s="783"/>
      <c r="N21" s="783"/>
      <c r="O21" s="783"/>
      <c r="P21" s="784"/>
      <c r="Q21" s="785"/>
      <c r="R21" s="786"/>
      <c r="S21" s="786"/>
      <c r="T21" s="786"/>
      <c r="U21" s="786"/>
      <c r="V21" s="786"/>
      <c r="W21" s="786"/>
      <c r="X21" s="786"/>
      <c r="Y21" s="786"/>
      <c r="Z21" s="786"/>
      <c r="AA21" s="786"/>
      <c r="AB21" s="786"/>
      <c r="AC21" s="786"/>
      <c r="AD21" s="786"/>
      <c r="AE21" s="787"/>
      <c r="AF21" s="788"/>
      <c r="AG21" s="789"/>
      <c r="AH21" s="789"/>
      <c r="AI21" s="789"/>
      <c r="AJ21" s="790"/>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75"/>
      <c r="BT21" s="776"/>
      <c r="BU21" s="776"/>
      <c r="BV21" s="776"/>
      <c r="BW21" s="776"/>
      <c r="BX21" s="776"/>
      <c r="BY21" s="776"/>
      <c r="BZ21" s="776"/>
      <c r="CA21" s="776"/>
      <c r="CB21" s="776"/>
      <c r="CC21" s="776"/>
      <c r="CD21" s="776"/>
      <c r="CE21" s="776"/>
      <c r="CF21" s="776"/>
      <c r="CG21" s="777"/>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75"/>
      <c r="DW21" s="776"/>
      <c r="DX21" s="776"/>
      <c r="DY21" s="776"/>
      <c r="DZ21" s="781"/>
      <c r="EA21" s="234"/>
    </row>
    <row r="22" spans="1:131" s="235" customFormat="1" ht="26.25" customHeight="1" x14ac:dyDescent="0.2">
      <c r="A22" s="238">
        <v>16</v>
      </c>
      <c r="B22" s="782"/>
      <c r="C22" s="783"/>
      <c r="D22" s="783"/>
      <c r="E22" s="783"/>
      <c r="F22" s="783"/>
      <c r="G22" s="783"/>
      <c r="H22" s="783"/>
      <c r="I22" s="783"/>
      <c r="J22" s="783"/>
      <c r="K22" s="783"/>
      <c r="L22" s="783"/>
      <c r="M22" s="783"/>
      <c r="N22" s="783"/>
      <c r="O22" s="783"/>
      <c r="P22" s="784"/>
      <c r="Q22" s="801"/>
      <c r="R22" s="802"/>
      <c r="S22" s="802"/>
      <c r="T22" s="802"/>
      <c r="U22" s="802"/>
      <c r="V22" s="802"/>
      <c r="W22" s="802"/>
      <c r="X22" s="802"/>
      <c r="Y22" s="802"/>
      <c r="Z22" s="802"/>
      <c r="AA22" s="802"/>
      <c r="AB22" s="802"/>
      <c r="AC22" s="802"/>
      <c r="AD22" s="802"/>
      <c r="AE22" s="803"/>
      <c r="AF22" s="788"/>
      <c r="AG22" s="789"/>
      <c r="AH22" s="789"/>
      <c r="AI22" s="789"/>
      <c r="AJ22" s="790"/>
      <c r="AK22" s="804"/>
      <c r="AL22" s="805"/>
      <c r="AM22" s="805"/>
      <c r="AN22" s="805"/>
      <c r="AO22" s="805"/>
      <c r="AP22" s="805"/>
      <c r="AQ22" s="805"/>
      <c r="AR22" s="805"/>
      <c r="AS22" s="805"/>
      <c r="AT22" s="805"/>
      <c r="AU22" s="806"/>
      <c r="AV22" s="806"/>
      <c r="AW22" s="806"/>
      <c r="AX22" s="806"/>
      <c r="AY22" s="807"/>
      <c r="AZ22" s="808" t="s">
        <v>398</v>
      </c>
      <c r="BA22" s="808"/>
      <c r="BB22" s="808"/>
      <c r="BC22" s="808"/>
      <c r="BD22" s="809"/>
      <c r="BE22" s="233"/>
      <c r="BF22" s="233"/>
      <c r="BG22" s="233"/>
      <c r="BH22" s="233"/>
      <c r="BI22" s="233"/>
      <c r="BJ22" s="233"/>
      <c r="BK22" s="233"/>
      <c r="BL22" s="233"/>
      <c r="BM22" s="233"/>
      <c r="BN22" s="233"/>
      <c r="BO22" s="233"/>
      <c r="BP22" s="233"/>
      <c r="BQ22" s="238">
        <v>16</v>
      </c>
      <c r="BR22" s="239"/>
      <c r="BS22" s="775"/>
      <c r="BT22" s="776"/>
      <c r="BU22" s="776"/>
      <c r="BV22" s="776"/>
      <c r="BW22" s="776"/>
      <c r="BX22" s="776"/>
      <c r="BY22" s="776"/>
      <c r="BZ22" s="776"/>
      <c r="CA22" s="776"/>
      <c r="CB22" s="776"/>
      <c r="CC22" s="776"/>
      <c r="CD22" s="776"/>
      <c r="CE22" s="776"/>
      <c r="CF22" s="776"/>
      <c r="CG22" s="777"/>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75"/>
      <c r="DW22" s="776"/>
      <c r="DX22" s="776"/>
      <c r="DY22" s="776"/>
      <c r="DZ22" s="781"/>
      <c r="EA22" s="234"/>
    </row>
    <row r="23" spans="1:131" s="235" customFormat="1" ht="26.25" customHeight="1" thickBot="1" x14ac:dyDescent="0.25">
      <c r="A23" s="240" t="s">
        <v>399</v>
      </c>
      <c r="B23" s="791" t="s">
        <v>400</v>
      </c>
      <c r="C23" s="792"/>
      <c r="D23" s="792"/>
      <c r="E23" s="792"/>
      <c r="F23" s="792"/>
      <c r="G23" s="792"/>
      <c r="H23" s="792"/>
      <c r="I23" s="792"/>
      <c r="J23" s="792"/>
      <c r="K23" s="792"/>
      <c r="L23" s="792"/>
      <c r="M23" s="792"/>
      <c r="N23" s="792"/>
      <c r="O23" s="792"/>
      <c r="P23" s="793"/>
      <c r="Q23" s="794">
        <v>29886</v>
      </c>
      <c r="R23" s="795"/>
      <c r="S23" s="795"/>
      <c r="T23" s="795"/>
      <c r="U23" s="795"/>
      <c r="V23" s="795">
        <v>29007</v>
      </c>
      <c r="W23" s="795"/>
      <c r="X23" s="795"/>
      <c r="Y23" s="795"/>
      <c r="Z23" s="795"/>
      <c r="AA23" s="795">
        <v>879</v>
      </c>
      <c r="AB23" s="795"/>
      <c r="AC23" s="795"/>
      <c r="AD23" s="795"/>
      <c r="AE23" s="796"/>
      <c r="AF23" s="797">
        <v>802</v>
      </c>
      <c r="AG23" s="795"/>
      <c r="AH23" s="795"/>
      <c r="AI23" s="795"/>
      <c r="AJ23" s="798"/>
      <c r="AK23" s="799"/>
      <c r="AL23" s="800"/>
      <c r="AM23" s="800"/>
      <c r="AN23" s="800"/>
      <c r="AO23" s="800"/>
      <c r="AP23" s="795">
        <v>22165</v>
      </c>
      <c r="AQ23" s="795"/>
      <c r="AR23" s="795"/>
      <c r="AS23" s="795"/>
      <c r="AT23" s="795"/>
      <c r="AU23" s="811"/>
      <c r="AV23" s="811"/>
      <c r="AW23" s="811"/>
      <c r="AX23" s="811"/>
      <c r="AY23" s="812"/>
      <c r="AZ23" s="813" t="s">
        <v>401</v>
      </c>
      <c r="BA23" s="814"/>
      <c r="BB23" s="814"/>
      <c r="BC23" s="814"/>
      <c r="BD23" s="815"/>
      <c r="BE23" s="233"/>
      <c r="BF23" s="233"/>
      <c r="BG23" s="233"/>
      <c r="BH23" s="233"/>
      <c r="BI23" s="233"/>
      <c r="BJ23" s="233"/>
      <c r="BK23" s="233"/>
      <c r="BL23" s="233"/>
      <c r="BM23" s="233"/>
      <c r="BN23" s="233"/>
      <c r="BO23" s="233"/>
      <c r="BP23" s="233"/>
      <c r="BQ23" s="238">
        <v>17</v>
      </c>
      <c r="BR23" s="239"/>
      <c r="BS23" s="775"/>
      <c r="BT23" s="776"/>
      <c r="BU23" s="776"/>
      <c r="BV23" s="776"/>
      <c r="BW23" s="776"/>
      <c r="BX23" s="776"/>
      <c r="BY23" s="776"/>
      <c r="BZ23" s="776"/>
      <c r="CA23" s="776"/>
      <c r="CB23" s="776"/>
      <c r="CC23" s="776"/>
      <c r="CD23" s="776"/>
      <c r="CE23" s="776"/>
      <c r="CF23" s="776"/>
      <c r="CG23" s="777"/>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75"/>
      <c r="DW23" s="776"/>
      <c r="DX23" s="776"/>
      <c r="DY23" s="776"/>
      <c r="DZ23" s="781"/>
      <c r="EA23" s="234"/>
    </row>
    <row r="24" spans="1:131" s="235" customFormat="1" ht="26.25" customHeight="1" x14ac:dyDescent="0.2">
      <c r="A24" s="810" t="s">
        <v>402</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5"/>
      <c r="BT24" s="776"/>
      <c r="BU24" s="776"/>
      <c r="BV24" s="776"/>
      <c r="BW24" s="776"/>
      <c r="BX24" s="776"/>
      <c r="BY24" s="776"/>
      <c r="BZ24" s="776"/>
      <c r="CA24" s="776"/>
      <c r="CB24" s="776"/>
      <c r="CC24" s="776"/>
      <c r="CD24" s="776"/>
      <c r="CE24" s="776"/>
      <c r="CF24" s="776"/>
      <c r="CG24" s="777"/>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75"/>
      <c r="DW24" s="776"/>
      <c r="DX24" s="776"/>
      <c r="DY24" s="776"/>
      <c r="DZ24" s="781"/>
      <c r="EA24" s="234"/>
    </row>
    <row r="25" spans="1:131" ht="26.25" customHeight="1" thickBot="1" x14ac:dyDescent="0.25">
      <c r="A25" s="727" t="s">
        <v>403</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232"/>
      <c r="BK25" s="232"/>
      <c r="BL25" s="232"/>
      <c r="BM25" s="232"/>
      <c r="BN25" s="232"/>
      <c r="BO25" s="241"/>
      <c r="BP25" s="241"/>
      <c r="BQ25" s="238">
        <v>19</v>
      </c>
      <c r="BR25" s="239"/>
      <c r="BS25" s="775"/>
      <c r="BT25" s="776"/>
      <c r="BU25" s="776"/>
      <c r="BV25" s="776"/>
      <c r="BW25" s="776"/>
      <c r="BX25" s="776"/>
      <c r="BY25" s="776"/>
      <c r="BZ25" s="776"/>
      <c r="CA25" s="776"/>
      <c r="CB25" s="776"/>
      <c r="CC25" s="776"/>
      <c r="CD25" s="776"/>
      <c r="CE25" s="776"/>
      <c r="CF25" s="776"/>
      <c r="CG25" s="777"/>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75"/>
      <c r="DW25" s="776"/>
      <c r="DX25" s="776"/>
      <c r="DY25" s="776"/>
      <c r="DZ25" s="781"/>
      <c r="EA25" s="230"/>
    </row>
    <row r="26" spans="1:131" ht="26.25" customHeight="1" x14ac:dyDescent="0.2">
      <c r="A26" s="729" t="s">
        <v>380</v>
      </c>
      <c r="B26" s="730"/>
      <c r="C26" s="730"/>
      <c r="D26" s="730"/>
      <c r="E26" s="730"/>
      <c r="F26" s="730"/>
      <c r="G26" s="730"/>
      <c r="H26" s="730"/>
      <c r="I26" s="730"/>
      <c r="J26" s="730"/>
      <c r="K26" s="730"/>
      <c r="L26" s="730"/>
      <c r="M26" s="730"/>
      <c r="N26" s="730"/>
      <c r="O26" s="730"/>
      <c r="P26" s="731"/>
      <c r="Q26" s="735" t="s">
        <v>404</v>
      </c>
      <c r="R26" s="736"/>
      <c r="S26" s="736"/>
      <c r="T26" s="736"/>
      <c r="U26" s="737"/>
      <c r="V26" s="735" t="s">
        <v>405</v>
      </c>
      <c r="W26" s="736"/>
      <c r="X26" s="736"/>
      <c r="Y26" s="736"/>
      <c r="Z26" s="737"/>
      <c r="AA26" s="735" t="s">
        <v>406</v>
      </c>
      <c r="AB26" s="736"/>
      <c r="AC26" s="736"/>
      <c r="AD26" s="736"/>
      <c r="AE26" s="736"/>
      <c r="AF26" s="816" t="s">
        <v>407</v>
      </c>
      <c r="AG26" s="817"/>
      <c r="AH26" s="817"/>
      <c r="AI26" s="817"/>
      <c r="AJ26" s="818"/>
      <c r="AK26" s="736" t="s">
        <v>408</v>
      </c>
      <c r="AL26" s="736"/>
      <c r="AM26" s="736"/>
      <c r="AN26" s="736"/>
      <c r="AO26" s="737"/>
      <c r="AP26" s="735" t="s">
        <v>409</v>
      </c>
      <c r="AQ26" s="736"/>
      <c r="AR26" s="736"/>
      <c r="AS26" s="736"/>
      <c r="AT26" s="737"/>
      <c r="AU26" s="735" t="s">
        <v>410</v>
      </c>
      <c r="AV26" s="736"/>
      <c r="AW26" s="736"/>
      <c r="AX26" s="736"/>
      <c r="AY26" s="737"/>
      <c r="AZ26" s="735" t="s">
        <v>411</v>
      </c>
      <c r="BA26" s="736"/>
      <c r="BB26" s="736"/>
      <c r="BC26" s="736"/>
      <c r="BD26" s="737"/>
      <c r="BE26" s="735" t="s">
        <v>387</v>
      </c>
      <c r="BF26" s="736"/>
      <c r="BG26" s="736"/>
      <c r="BH26" s="736"/>
      <c r="BI26" s="742"/>
      <c r="BJ26" s="232"/>
      <c r="BK26" s="232"/>
      <c r="BL26" s="232"/>
      <c r="BM26" s="232"/>
      <c r="BN26" s="232"/>
      <c r="BO26" s="241"/>
      <c r="BP26" s="241"/>
      <c r="BQ26" s="238">
        <v>20</v>
      </c>
      <c r="BR26" s="239"/>
      <c r="BS26" s="775"/>
      <c r="BT26" s="776"/>
      <c r="BU26" s="776"/>
      <c r="BV26" s="776"/>
      <c r="BW26" s="776"/>
      <c r="BX26" s="776"/>
      <c r="BY26" s="776"/>
      <c r="BZ26" s="776"/>
      <c r="CA26" s="776"/>
      <c r="CB26" s="776"/>
      <c r="CC26" s="776"/>
      <c r="CD26" s="776"/>
      <c r="CE26" s="776"/>
      <c r="CF26" s="776"/>
      <c r="CG26" s="777"/>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75"/>
      <c r="DW26" s="776"/>
      <c r="DX26" s="776"/>
      <c r="DY26" s="776"/>
      <c r="DZ26" s="781"/>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38"/>
      <c r="R27" s="739"/>
      <c r="S27" s="739"/>
      <c r="T27" s="739"/>
      <c r="U27" s="740"/>
      <c r="V27" s="738"/>
      <c r="W27" s="739"/>
      <c r="X27" s="739"/>
      <c r="Y27" s="739"/>
      <c r="Z27" s="740"/>
      <c r="AA27" s="738"/>
      <c r="AB27" s="739"/>
      <c r="AC27" s="739"/>
      <c r="AD27" s="739"/>
      <c r="AE27" s="739"/>
      <c r="AF27" s="819"/>
      <c r="AG27" s="820"/>
      <c r="AH27" s="820"/>
      <c r="AI27" s="820"/>
      <c r="AJ27" s="821"/>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4"/>
      <c r="BJ27" s="232"/>
      <c r="BK27" s="232"/>
      <c r="BL27" s="232"/>
      <c r="BM27" s="232"/>
      <c r="BN27" s="232"/>
      <c r="BO27" s="241"/>
      <c r="BP27" s="241"/>
      <c r="BQ27" s="238">
        <v>21</v>
      </c>
      <c r="BR27" s="239"/>
      <c r="BS27" s="775"/>
      <c r="BT27" s="776"/>
      <c r="BU27" s="776"/>
      <c r="BV27" s="776"/>
      <c r="BW27" s="776"/>
      <c r="BX27" s="776"/>
      <c r="BY27" s="776"/>
      <c r="BZ27" s="776"/>
      <c r="CA27" s="776"/>
      <c r="CB27" s="776"/>
      <c r="CC27" s="776"/>
      <c r="CD27" s="776"/>
      <c r="CE27" s="776"/>
      <c r="CF27" s="776"/>
      <c r="CG27" s="777"/>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75"/>
      <c r="DW27" s="776"/>
      <c r="DX27" s="776"/>
      <c r="DY27" s="776"/>
      <c r="DZ27" s="781"/>
      <c r="EA27" s="230"/>
    </row>
    <row r="28" spans="1:131" ht="26.25" customHeight="1" thickTop="1" x14ac:dyDescent="0.2">
      <c r="A28" s="242">
        <v>1</v>
      </c>
      <c r="B28" s="751" t="s">
        <v>412</v>
      </c>
      <c r="C28" s="752"/>
      <c r="D28" s="752"/>
      <c r="E28" s="752"/>
      <c r="F28" s="752"/>
      <c r="G28" s="752"/>
      <c r="H28" s="752"/>
      <c r="I28" s="752"/>
      <c r="J28" s="752"/>
      <c r="K28" s="752"/>
      <c r="L28" s="752"/>
      <c r="M28" s="752"/>
      <c r="N28" s="752"/>
      <c r="O28" s="752"/>
      <c r="P28" s="753"/>
      <c r="Q28" s="824">
        <v>8165</v>
      </c>
      <c r="R28" s="825"/>
      <c r="S28" s="825"/>
      <c r="T28" s="825"/>
      <c r="U28" s="825"/>
      <c r="V28" s="825">
        <v>8087</v>
      </c>
      <c r="W28" s="825"/>
      <c r="X28" s="825"/>
      <c r="Y28" s="825"/>
      <c r="Z28" s="825"/>
      <c r="AA28" s="825">
        <v>78</v>
      </c>
      <c r="AB28" s="825"/>
      <c r="AC28" s="825"/>
      <c r="AD28" s="825"/>
      <c r="AE28" s="826"/>
      <c r="AF28" s="827">
        <v>78</v>
      </c>
      <c r="AG28" s="825"/>
      <c r="AH28" s="825"/>
      <c r="AI28" s="825"/>
      <c r="AJ28" s="828"/>
      <c r="AK28" s="829">
        <v>826</v>
      </c>
      <c r="AL28" s="830"/>
      <c r="AM28" s="830"/>
      <c r="AN28" s="830"/>
      <c r="AO28" s="830"/>
      <c r="AP28" s="830" t="s">
        <v>591</v>
      </c>
      <c r="AQ28" s="830"/>
      <c r="AR28" s="830"/>
      <c r="AS28" s="830"/>
      <c r="AT28" s="830"/>
      <c r="AU28" s="830" t="s">
        <v>591</v>
      </c>
      <c r="AV28" s="830"/>
      <c r="AW28" s="830"/>
      <c r="AX28" s="830"/>
      <c r="AY28" s="830"/>
      <c r="AZ28" s="831" t="s">
        <v>591</v>
      </c>
      <c r="BA28" s="831"/>
      <c r="BB28" s="831"/>
      <c r="BC28" s="831"/>
      <c r="BD28" s="831"/>
      <c r="BE28" s="822"/>
      <c r="BF28" s="822"/>
      <c r="BG28" s="822"/>
      <c r="BH28" s="822"/>
      <c r="BI28" s="823"/>
      <c r="BJ28" s="232"/>
      <c r="BK28" s="232"/>
      <c r="BL28" s="232"/>
      <c r="BM28" s="232"/>
      <c r="BN28" s="232"/>
      <c r="BO28" s="241"/>
      <c r="BP28" s="241"/>
      <c r="BQ28" s="238">
        <v>22</v>
      </c>
      <c r="BR28" s="239"/>
      <c r="BS28" s="775"/>
      <c r="BT28" s="776"/>
      <c r="BU28" s="776"/>
      <c r="BV28" s="776"/>
      <c r="BW28" s="776"/>
      <c r="BX28" s="776"/>
      <c r="BY28" s="776"/>
      <c r="BZ28" s="776"/>
      <c r="CA28" s="776"/>
      <c r="CB28" s="776"/>
      <c r="CC28" s="776"/>
      <c r="CD28" s="776"/>
      <c r="CE28" s="776"/>
      <c r="CF28" s="776"/>
      <c r="CG28" s="777"/>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75"/>
      <c r="DW28" s="776"/>
      <c r="DX28" s="776"/>
      <c r="DY28" s="776"/>
      <c r="DZ28" s="781"/>
      <c r="EA28" s="230"/>
    </row>
    <row r="29" spans="1:131" ht="26.25" customHeight="1" x14ac:dyDescent="0.2">
      <c r="A29" s="242">
        <v>2</v>
      </c>
      <c r="B29" s="782" t="s">
        <v>413</v>
      </c>
      <c r="C29" s="783"/>
      <c r="D29" s="783"/>
      <c r="E29" s="783"/>
      <c r="F29" s="783"/>
      <c r="G29" s="783"/>
      <c r="H29" s="783"/>
      <c r="I29" s="783"/>
      <c r="J29" s="783"/>
      <c r="K29" s="783"/>
      <c r="L29" s="783"/>
      <c r="M29" s="783"/>
      <c r="N29" s="783"/>
      <c r="O29" s="783"/>
      <c r="P29" s="784"/>
      <c r="Q29" s="785">
        <v>8</v>
      </c>
      <c r="R29" s="786"/>
      <c r="S29" s="786"/>
      <c r="T29" s="786"/>
      <c r="U29" s="786"/>
      <c r="V29" s="786">
        <v>8</v>
      </c>
      <c r="W29" s="786"/>
      <c r="X29" s="786"/>
      <c r="Y29" s="786"/>
      <c r="Z29" s="786"/>
      <c r="AA29" s="786" t="s">
        <v>591</v>
      </c>
      <c r="AB29" s="786"/>
      <c r="AC29" s="786"/>
      <c r="AD29" s="786"/>
      <c r="AE29" s="787"/>
      <c r="AF29" s="788" t="s">
        <v>132</v>
      </c>
      <c r="AG29" s="789"/>
      <c r="AH29" s="789"/>
      <c r="AI29" s="789"/>
      <c r="AJ29" s="790"/>
      <c r="AK29" s="836">
        <v>4</v>
      </c>
      <c r="AL29" s="832"/>
      <c r="AM29" s="832"/>
      <c r="AN29" s="832"/>
      <c r="AO29" s="832"/>
      <c r="AP29" s="832" t="s">
        <v>591</v>
      </c>
      <c r="AQ29" s="832"/>
      <c r="AR29" s="832"/>
      <c r="AS29" s="832"/>
      <c r="AT29" s="832"/>
      <c r="AU29" s="832" t="s">
        <v>591</v>
      </c>
      <c r="AV29" s="832"/>
      <c r="AW29" s="832"/>
      <c r="AX29" s="832"/>
      <c r="AY29" s="832"/>
      <c r="AZ29" s="833" t="s">
        <v>591</v>
      </c>
      <c r="BA29" s="833"/>
      <c r="BB29" s="833"/>
      <c r="BC29" s="833"/>
      <c r="BD29" s="833"/>
      <c r="BE29" s="834"/>
      <c r="BF29" s="834"/>
      <c r="BG29" s="834"/>
      <c r="BH29" s="834"/>
      <c r="BI29" s="835"/>
      <c r="BJ29" s="232"/>
      <c r="BK29" s="232"/>
      <c r="BL29" s="232"/>
      <c r="BM29" s="232"/>
      <c r="BN29" s="232"/>
      <c r="BO29" s="241"/>
      <c r="BP29" s="241"/>
      <c r="BQ29" s="238">
        <v>23</v>
      </c>
      <c r="BR29" s="239"/>
      <c r="BS29" s="775"/>
      <c r="BT29" s="776"/>
      <c r="BU29" s="776"/>
      <c r="BV29" s="776"/>
      <c r="BW29" s="776"/>
      <c r="BX29" s="776"/>
      <c r="BY29" s="776"/>
      <c r="BZ29" s="776"/>
      <c r="CA29" s="776"/>
      <c r="CB29" s="776"/>
      <c r="CC29" s="776"/>
      <c r="CD29" s="776"/>
      <c r="CE29" s="776"/>
      <c r="CF29" s="776"/>
      <c r="CG29" s="777"/>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75"/>
      <c r="DW29" s="776"/>
      <c r="DX29" s="776"/>
      <c r="DY29" s="776"/>
      <c r="DZ29" s="781"/>
      <c r="EA29" s="230"/>
    </row>
    <row r="30" spans="1:131" ht="26.25" customHeight="1" x14ac:dyDescent="0.2">
      <c r="A30" s="242">
        <v>3</v>
      </c>
      <c r="B30" s="782" t="s">
        <v>414</v>
      </c>
      <c r="C30" s="783"/>
      <c r="D30" s="783"/>
      <c r="E30" s="783"/>
      <c r="F30" s="783"/>
      <c r="G30" s="783"/>
      <c r="H30" s="783"/>
      <c r="I30" s="783"/>
      <c r="J30" s="783"/>
      <c r="K30" s="783"/>
      <c r="L30" s="783"/>
      <c r="M30" s="783"/>
      <c r="N30" s="783"/>
      <c r="O30" s="783"/>
      <c r="P30" s="784"/>
      <c r="Q30" s="785">
        <v>6603</v>
      </c>
      <c r="R30" s="786"/>
      <c r="S30" s="786"/>
      <c r="T30" s="786"/>
      <c r="U30" s="786"/>
      <c r="V30" s="786">
        <v>6553</v>
      </c>
      <c r="W30" s="786"/>
      <c r="X30" s="786"/>
      <c r="Y30" s="786"/>
      <c r="Z30" s="786"/>
      <c r="AA30" s="786">
        <v>50</v>
      </c>
      <c r="AB30" s="786"/>
      <c r="AC30" s="786"/>
      <c r="AD30" s="786"/>
      <c r="AE30" s="787"/>
      <c r="AF30" s="788">
        <v>50</v>
      </c>
      <c r="AG30" s="789"/>
      <c r="AH30" s="789"/>
      <c r="AI30" s="789"/>
      <c r="AJ30" s="790"/>
      <c r="AK30" s="836">
        <v>1041</v>
      </c>
      <c r="AL30" s="832"/>
      <c r="AM30" s="832"/>
      <c r="AN30" s="832"/>
      <c r="AO30" s="832"/>
      <c r="AP30" s="832" t="s">
        <v>591</v>
      </c>
      <c r="AQ30" s="832"/>
      <c r="AR30" s="832"/>
      <c r="AS30" s="832"/>
      <c r="AT30" s="832"/>
      <c r="AU30" s="832" t="s">
        <v>591</v>
      </c>
      <c r="AV30" s="832"/>
      <c r="AW30" s="832"/>
      <c r="AX30" s="832"/>
      <c r="AY30" s="832"/>
      <c r="AZ30" s="833" t="s">
        <v>591</v>
      </c>
      <c r="BA30" s="833"/>
      <c r="BB30" s="833"/>
      <c r="BC30" s="833"/>
      <c r="BD30" s="833"/>
      <c r="BE30" s="834"/>
      <c r="BF30" s="834"/>
      <c r="BG30" s="834"/>
      <c r="BH30" s="834"/>
      <c r="BI30" s="835"/>
      <c r="BJ30" s="232"/>
      <c r="BK30" s="232"/>
      <c r="BL30" s="232"/>
      <c r="BM30" s="232"/>
      <c r="BN30" s="232"/>
      <c r="BO30" s="241"/>
      <c r="BP30" s="241"/>
      <c r="BQ30" s="238">
        <v>24</v>
      </c>
      <c r="BR30" s="239"/>
      <c r="BS30" s="775"/>
      <c r="BT30" s="776"/>
      <c r="BU30" s="776"/>
      <c r="BV30" s="776"/>
      <c r="BW30" s="776"/>
      <c r="BX30" s="776"/>
      <c r="BY30" s="776"/>
      <c r="BZ30" s="776"/>
      <c r="CA30" s="776"/>
      <c r="CB30" s="776"/>
      <c r="CC30" s="776"/>
      <c r="CD30" s="776"/>
      <c r="CE30" s="776"/>
      <c r="CF30" s="776"/>
      <c r="CG30" s="777"/>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75"/>
      <c r="DW30" s="776"/>
      <c r="DX30" s="776"/>
      <c r="DY30" s="776"/>
      <c r="DZ30" s="781"/>
      <c r="EA30" s="230"/>
    </row>
    <row r="31" spans="1:131" ht="26.25" customHeight="1" x14ac:dyDescent="0.2">
      <c r="A31" s="242">
        <v>4</v>
      </c>
      <c r="B31" s="782" t="s">
        <v>415</v>
      </c>
      <c r="C31" s="783"/>
      <c r="D31" s="783"/>
      <c r="E31" s="783"/>
      <c r="F31" s="783"/>
      <c r="G31" s="783"/>
      <c r="H31" s="783"/>
      <c r="I31" s="783"/>
      <c r="J31" s="783"/>
      <c r="K31" s="783"/>
      <c r="L31" s="783"/>
      <c r="M31" s="783"/>
      <c r="N31" s="783"/>
      <c r="O31" s="783"/>
      <c r="P31" s="784"/>
      <c r="Q31" s="785">
        <v>1242</v>
      </c>
      <c r="R31" s="786"/>
      <c r="S31" s="786"/>
      <c r="T31" s="786"/>
      <c r="U31" s="786"/>
      <c r="V31" s="786">
        <v>1199</v>
      </c>
      <c r="W31" s="786"/>
      <c r="X31" s="786"/>
      <c r="Y31" s="786"/>
      <c r="Z31" s="786"/>
      <c r="AA31" s="786">
        <v>43</v>
      </c>
      <c r="AB31" s="786"/>
      <c r="AC31" s="786"/>
      <c r="AD31" s="786"/>
      <c r="AE31" s="787"/>
      <c r="AF31" s="788">
        <v>43</v>
      </c>
      <c r="AG31" s="789"/>
      <c r="AH31" s="789"/>
      <c r="AI31" s="789"/>
      <c r="AJ31" s="790"/>
      <c r="AK31" s="836">
        <v>253</v>
      </c>
      <c r="AL31" s="832"/>
      <c r="AM31" s="832"/>
      <c r="AN31" s="832"/>
      <c r="AO31" s="832"/>
      <c r="AP31" s="832" t="s">
        <v>591</v>
      </c>
      <c r="AQ31" s="832"/>
      <c r="AR31" s="832"/>
      <c r="AS31" s="832"/>
      <c r="AT31" s="832"/>
      <c r="AU31" s="832" t="s">
        <v>591</v>
      </c>
      <c r="AV31" s="832"/>
      <c r="AW31" s="832"/>
      <c r="AX31" s="832"/>
      <c r="AY31" s="832"/>
      <c r="AZ31" s="833" t="s">
        <v>591</v>
      </c>
      <c r="BA31" s="833"/>
      <c r="BB31" s="833"/>
      <c r="BC31" s="833"/>
      <c r="BD31" s="833"/>
      <c r="BE31" s="834"/>
      <c r="BF31" s="834"/>
      <c r="BG31" s="834"/>
      <c r="BH31" s="834"/>
      <c r="BI31" s="835"/>
      <c r="BJ31" s="232"/>
      <c r="BK31" s="232"/>
      <c r="BL31" s="232"/>
      <c r="BM31" s="232"/>
      <c r="BN31" s="232"/>
      <c r="BO31" s="241"/>
      <c r="BP31" s="241"/>
      <c r="BQ31" s="238">
        <v>25</v>
      </c>
      <c r="BR31" s="239"/>
      <c r="BS31" s="775"/>
      <c r="BT31" s="776"/>
      <c r="BU31" s="776"/>
      <c r="BV31" s="776"/>
      <c r="BW31" s="776"/>
      <c r="BX31" s="776"/>
      <c r="BY31" s="776"/>
      <c r="BZ31" s="776"/>
      <c r="CA31" s="776"/>
      <c r="CB31" s="776"/>
      <c r="CC31" s="776"/>
      <c r="CD31" s="776"/>
      <c r="CE31" s="776"/>
      <c r="CF31" s="776"/>
      <c r="CG31" s="777"/>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75"/>
      <c r="DW31" s="776"/>
      <c r="DX31" s="776"/>
      <c r="DY31" s="776"/>
      <c r="DZ31" s="781"/>
      <c r="EA31" s="230"/>
    </row>
    <row r="32" spans="1:131" ht="26.25" customHeight="1" x14ac:dyDescent="0.2">
      <c r="A32" s="242">
        <v>5</v>
      </c>
      <c r="B32" s="782" t="s">
        <v>416</v>
      </c>
      <c r="C32" s="783"/>
      <c r="D32" s="783"/>
      <c r="E32" s="783"/>
      <c r="F32" s="783"/>
      <c r="G32" s="783"/>
      <c r="H32" s="783"/>
      <c r="I32" s="783"/>
      <c r="J32" s="783"/>
      <c r="K32" s="783"/>
      <c r="L32" s="783"/>
      <c r="M32" s="783"/>
      <c r="N32" s="783"/>
      <c r="O32" s="783"/>
      <c r="P32" s="784"/>
      <c r="Q32" s="785">
        <v>1375</v>
      </c>
      <c r="R32" s="786"/>
      <c r="S32" s="786"/>
      <c r="T32" s="786"/>
      <c r="U32" s="786"/>
      <c r="V32" s="786">
        <v>1245</v>
      </c>
      <c r="W32" s="786"/>
      <c r="X32" s="786"/>
      <c r="Y32" s="786"/>
      <c r="Z32" s="786"/>
      <c r="AA32" s="786">
        <v>130</v>
      </c>
      <c r="AB32" s="786"/>
      <c r="AC32" s="786"/>
      <c r="AD32" s="786"/>
      <c r="AE32" s="787"/>
      <c r="AF32" s="788">
        <v>2621</v>
      </c>
      <c r="AG32" s="789"/>
      <c r="AH32" s="789"/>
      <c r="AI32" s="789"/>
      <c r="AJ32" s="790"/>
      <c r="AK32" s="836">
        <v>104</v>
      </c>
      <c r="AL32" s="832"/>
      <c r="AM32" s="832"/>
      <c r="AN32" s="832"/>
      <c r="AO32" s="832"/>
      <c r="AP32" s="832">
        <v>2103</v>
      </c>
      <c r="AQ32" s="832"/>
      <c r="AR32" s="832"/>
      <c r="AS32" s="832"/>
      <c r="AT32" s="832"/>
      <c r="AU32" s="832">
        <v>2</v>
      </c>
      <c r="AV32" s="832"/>
      <c r="AW32" s="832"/>
      <c r="AX32" s="832"/>
      <c r="AY32" s="832"/>
      <c r="AZ32" s="833" t="s">
        <v>591</v>
      </c>
      <c r="BA32" s="833"/>
      <c r="BB32" s="833"/>
      <c r="BC32" s="833"/>
      <c r="BD32" s="833"/>
      <c r="BE32" s="834" t="s">
        <v>417</v>
      </c>
      <c r="BF32" s="834"/>
      <c r="BG32" s="834"/>
      <c r="BH32" s="834"/>
      <c r="BI32" s="835"/>
      <c r="BJ32" s="232"/>
      <c r="BK32" s="232"/>
      <c r="BL32" s="232"/>
      <c r="BM32" s="232"/>
      <c r="BN32" s="232"/>
      <c r="BO32" s="241"/>
      <c r="BP32" s="241"/>
      <c r="BQ32" s="238">
        <v>26</v>
      </c>
      <c r="BR32" s="239"/>
      <c r="BS32" s="775"/>
      <c r="BT32" s="776"/>
      <c r="BU32" s="776"/>
      <c r="BV32" s="776"/>
      <c r="BW32" s="776"/>
      <c r="BX32" s="776"/>
      <c r="BY32" s="776"/>
      <c r="BZ32" s="776"/>
      <c r="CA32" s="776"/>
      <c r="CB32" s="776"/>
      <c r="CC32" s="776"/>
      <c r="CD32" s="776"/>
      <c r="CE32" s="776"/>
      <c r="CF32" s="776"/>
      <c r="CG32" s="777"/>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75"/>
      <c r="DW32" s="776"/>
      <c r="DX32" s="776"/>
      <c r="DY32" s="776"/>
      <c r="DZ32" s="781"/>
      <c r="EA32" s="230"/>
    </row>
    <row r="33" spans="1:131" ht="26.25" customHeight="1" x14ac:dyDescent="0.2">
      <c r="A33" s="242">
        <v>6</v>
      </c>
      <c r="B33" s="782" t="s">
        <v>418</v>
      </c>
      <c r="C33" s="783"/>
      <c r="D33" s="783"/>
      <c r="E33" s="783"/>
      <c r="F33" s="783"/>
      <c r="G33" s="783"/>
      <c r="H33" s="783"/>
      <c r="I33" s="783"/>
      <c r="J33" s="783"/>
      <c r="K33" s="783"/>
      <c r="L33" s="783"/>
      <c r="M33" s="783"/>
      <c r="N33" s="783"/>
      <c r="O33" s="783"/>
      <c r="P33" s="784"/>
      <c r="Q33" s="785">
        <v>6029</v>
      </c>
      <c r="R33" s="786"/>
      <c r="S33" s="786"/>
      <c r="T33" s="786"/>
      <c r="U33" s="786"/>
      <c r="V33" s="786">
        <v>5078</v>
      </c>
      <c r="W33" s="786"/>
      <c r="X33" s="786"/>
      <c r="Y33" s="786"/>
      <c r="Z33" s="786"/>
      <c r="AA33" s="786">
        <v>951</v>
      </c>
      <c r="AB33" s="786"/>
      <c r="AC33" s="786"/>
      <c r="AD33" s="786"/>
      <c r="AE33" s="787"/>
      <c r="AF33" s="788">
        <v>3290</v>
      </c>
      <c r="AG33" s="789"/>
      <c r="AH33" s="789"/>
      <c r="AI33" s="789"/>
      <c r="AJ33" s="790"/>
      <c r="AK33" s="836">
        <v>538</v>
      </c>
      <c r="AL33" s="832"/>
      <c r="AM33" s="832"/>
      <c r="AN33" s="832"/>
      <c r="AO33" s="832"/>
      <c r="AP33" s="832">
        <v>3561</v>
      </c>
      <c r="AQ33" s="832"/>
      <c r="AR33" s="832"/>
      <c r="AS33" s="832"/>
      <c r="AT33" s="832"/>
      <c r="AU33" s="832">
        <v>2075</v>
      </c>
      <c r="AV33" s="832"/>
      <c r="AW33" s="832"/>
      <c r="AX33" s="832"/>
      <c r="AY33" s="832"/>
      <c r="AZ33" s="833" t="s">
        <v>591</v>
      </c>
      <c r="BA33" s="833"/>
      <c r="BB33" s="833"/>
      <c r="BC33" s="833"/>
      <c r="BD33" s="833"/>
      <c r="BE33" s="834" t="s">
        <v>417</v>
      </c>
      <c r="BF33" s="834"/>
      <c r="BG33" s="834"/>
      <c r="BH33" s="834"/>
      <c r="BI33" s="835"/>
      <c r="BJ33" s="232"/>
      <c r="BK33" s="232"/>
      <c r="BL33" s="232"/>
      <c r="BM33" s="232"/>
      <c r="BN33" s="232"/>
      <c r="BO33" s="241"/>
      <c r="BP33" s="241"/>
      <c r="BQ33" s="238">
        <v>27</v>
      </c>
      <c r="BR33" s="239"/>
      <c r="BS33" s="775"/>
      <c r="BT33" s="776"/>
      <c r="BU33" s="776"/>
      <c r="BV33" s="776"/>
      <c r="BW33" s="776"/>
      <c r="BX33" s="776"/>
      <c r="BY33" s="776"/>
      <c r="BZ33" s="776"/>
      <c r="CA33" s="776"/>
      <c r="CB33" s="776"/>
      <c r="CC33" s="776"/>
      <c r="CD33" s="776"/>
      <c r="CE33" s="776"/>
      <c r="CF33" s="776"/>
      <c r="CG33" s="777"/>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75"/>
      <c r="DW33" s="776"/>
      <c r="DX33" s="776"/>
      <c r="DY33" s="776"/>
      <c r="DZ33" s="781"/>
      <c r="EA33" s="230"/>
    </row>
    <row r="34" spans="1:131" ht="26.25" customHeight="1" x14ac:dyDescent="0.2">
      <c r="A34" s="242">
        <v>7</v>
      </c>
      <c r="B34" s="782" t="s">
        <v>419</v>
      </c>
      <c r="C34" s="783"/>
      <c r="D34" s="783"/>
      <c r="E34" s="783"/>
      <c r="F34" s="783"/>
      <c r="G34" s="783"/>
      <c r="H34" s="783"/>
      <c r="I34" s="783"/>
      <c r="J34" s="783"/>
      <c r="K34" s="783"/>
      <c r="L34" s="783"/>
      <c r="M34" s="783"/>
      <c r="N34" s="783"/>
      <c r="O34" s="783"/>
      <c r="P34" s="784"/>
      <c r="Q34" s="785">
        <v>2158</v>
      </c>
      <c r="R34" s="786"/>
      <c r="S34" s="786"/>
      <c r="T34" s="786"/>
      <c r="U34" s="786"/>
      <c r="V34" s="786">
        <v>2070</v>
      </c>
      <c r="W34" s="786"/>
      <c r="X34" s="786"/>
      <c r="Y34" s="786"/>
      <c r="Z34" s="786"/>
      <c r="AA34" s="786">
        <v>88</v>
      </c>
      <c r="AB34" s="786"/>
      <c r="AC34" s="786"/>
      <c r="AD34" s="786"/>
      <c r="AE34" s="787"/>
      <c r="AF34" s="788">
        <v>84</v>
      </c>
      <c r="AG34" s="789"/>
      <c r="AH34" s="789"/>
      <c r="AI34" s="789"/>
      <c r="AJ34" s="790"/>
      <c r="AK34" s="836">
        <v>925</v>
      </c>
      <c r="AL34" s="832"/>
      <c r="AM34" s="832"/>
      <c r="AN34" s="832"/>
      <c r="AO34" s="832"/>
      <c r="AP34" s="832">
        <v>14927</v>
      </c>
      <c r="AQ34" s="832"/>
      <c r="AR34" s="832"/>
      <c r="AS34" s="832"/>
      <c r="AT34" s="832"/>
      <c r="AU34" s="832">
        <v>8076</v>
      </c>
      <c r="AV34" s="832"/>
      <c r="AW34" s="832"/>
      <c r="AX34" s="832"/>
      <c r="AY34" s="832"/>
      <c r="AZ34" s="833" t="s">
        <v>591</v>
      </c>
      <c r="BA34" s="833"/>
      <c r="BB34" s="833"/>
      <c r="BC34" s="833"/>
      <c r="BD34" s="833"/>
      <c r="BE34" s="834" t="s">
        <v>420</v>
      </c>
      <c r="BF34" s="834"/>
      <c r="BG34" s="834"/>
      <c r="BH34" s="834"/>
      <c r="BI34" s="835"/>
      <c r="BJ34" s="232"/>
      <c r="BK34" s="232"/>
      <c r="BL34" s="232"/>
      <c r="BM34" s="232"/>
      <c r="BN34" s="232"/>
      <c r="BO34" s="241"/>
      <c r="BP34" s="241"/>
      <c r="BQ34" s="238">
        <v>28</v>
      </c>
      <c r="BR34" s="239"/>
      <c r="BS34" s="775"/>
      <c r="BT34" s="776"/>
      <c r="BU34" s="776"/>
      <c r="BV34" s="776"/>
      <c r="BW34" s="776"/>
      <c r="BX34" s="776"/>
      <c r="BY34" s="776"/>
      <c r="BZ34" s="776"/>
      <c r="CA34" s="776"/>
      <c r="CB34" s="776"/>
      <c r="CC34" s="776"/>
      <c r="CD34" s="776"/>
      <c r="CE34" s="776"/>
      <c r="CF34" s="776"/>
      <c r="CG34" s="777"/>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75"/>
      <c r="DW34" s="776"/>
      <c r="DX34" s="776"/>
      <c r="DY34" s="776"/>
      <c r="DZ34" s="781"/>
      <c r="EA34" s="230"/>
    </row>
    <row r="35" spans="1:131" ht="26.25" customHeight="1" x14ac:dyDescent="0.2">
      <c r="A35" s="242">
        <v>8</v>
      </c>
      <c r="B35" s="782"/>
      <c r="C35" s="783"/>
      <c r="D35" s="783"/>
      <c r="E35" s="783"/>
      <c r="F35" s="783"/>
      <c r="G35" s="783"/>
      <c r="H35" s="783"/>
      <c r="I35" s="783"/>
      <c r="J35" s="783"/>
      <c r="K35" s="783"/>
      <c r="L35" s="783"/>
      <c r="M35" s="783"/>
      <c r="N35" s="783"/>
      <c r="O35" s="783"/>
      <c r="P35" s="784"/>
      <c r="Q35" s="785"/>
      <c r="R35" s="786"/>
      <c r="S35" s="786"/>
      <c r="T35" s="786"/>
      <c r="U35" s="786"/>
      <c r="V35" s="786"/>
      <c r="W35" s="786"/>
      <c r="X35" s="786"/>
      <c r="Y35" s="786"/>
      <c r="Z35" s="786"/>
      <c r="AA35" s="786"/>
      <c r="AB35" s="786"/>
      <c r="AC35" s="786"/>
      <c r="AD35" s="786"/>
      <c r="AE35" s="787"/>
      <c r="AF35" s="788"/>
      <c r="AG35" s="789"/>
      <c r="AH35" s="789"/>
      <c r="AI35" s="789"/>
      <c r="AJ35" s="790"/>
      <c r="AK35" s="836"/>
      <c r="AL35" s="832"/>
      <c r="AM35" s="832"/>
      <c r="AN35" s="832"/>
      <c r="AO35" s="832"/>
      <c r="AP35" s="832"/>
      <c r="AQ35" s="832"/>
      <c r="AR35" s="832"/>
      <c r="AS35" s="832"/>
      <c r="AT35" s="832"/>
      <c r="AU35" s="832"/>
      <c r="AV35" s="832"/>
      <c r="AW35" s="832"/>
      <c r="AX35" s="832"/>
      <c r="AY35" s="832"/>
      <c r="AZ35" s="833"/>
      <c r="BA35" s="833"/>
      <c r="BB35" s="833"/>
      <c r="BC35" s="833"/>
      <c r="BD35" s="833"/>
      <c r="BE35" s="834"/>
      <c r="BF35" s="834"/>
      <c r="BG35" s="834"/>
      <c r="BH35" s="834"/>
      <c r="BI35" s="835"/>
      <c r="BJ35" s="232"/>
      <c r="BK35" s="232"/>
      <c r="BL35" s="232"/>
      <c r="BM35" s="232"/>
      <c r="BN35" s="232"/>
      <c r="BO35" s="241"/>
      <c r="BP35" s="241"/>
      <c r="BQ35" s="238">
        <v>29</v>
      </c>
      <c r="BR35" s="239"/>
      <c r="BS35" s="775"/>
      <c r="BT35" s="776"/>
      <c r="BU35" s="776"/>
      <c r="BV35" s="776"/>
      <c r="BW35" s="776"/>
      <c r="BX35" s="776"/>
      <c r="BY35" s="776"/>
      <c r="BZ35" s="776"/>
      <c r="CA35" s="776"/>
      <c r="CB35" s="776"/>
      <c r="CC35" s="776"/>
      <c r="CD35" s="776"/>
      <c r="CE35" s="776"/>
      <c r="CF35" s="776"/>
      <c r="CG35" s="777"/>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75"/>
      <c r="DW35" s="776"/>
      <c r="DX35" s="776"/>
      <c r="DY35" s="776"/>
      <c r="DZ35" s="781"/>
      <c r="EA35" s="230"/>
    </row>
    <row r="36" spans="1:131" ht="26.25" customHeight="1" x14ac:dyDescent="0.2">
      <c r="A36" s="242">
        <v>9</v>
      </c>
      <c r="B36" s="782"/>
      <c r="C36" s="783"/>
      <c r="D36" s="783"/>
      <c r="E36" s="783"/>
      <c r="F36" s="783"/>
      <c r="G36" s="783"/>
      <c r="H36" s="783"/>
      <c r="I36" s="783"/>
      <c r="J36" s="783"/>
      <c r="K36" s="783"/>
      <c r="L36" s="783"/>
      <c r="M36" s="783"/>
      <c r="N36" s="783"/>
      <c r="O36" s="783"/>
      <c r="P36" s="784"/>
      <c r="Q36" s="785"/>
      <c r="R36" s="786"/>
      <c r="S36" s="786"/>
      <c r="T36" s="786"/>
      <c r="U36" s="786"/>
      <c r="V36" s="786"/>
      <c r="W36" s="786"/>
      <c r="X36" s="786"/>
      <c r="Y36" s="786"/>
      <c r="Z36" s="786"/>
      <c r="AA36" s="786"/>
      <c r="AB36" s="786"/>
      <c r="AC36" s="786"/>
      <c r="AD36" s="786"/>
      <c r="AE36" s="787"/>
      <c r="AF36" s="788"/>
      <c r="AG36" s="789"/>
      <c r="AH36" s="789"/>
      <c r="AI36" s="789"/>
      <c r="AJ36" s="790"/>
      <c r="AK36" s="836"/>
      <c r="AL36" s="832"/>
      <c r="AM36" s="832"/>
      <c r="AN36" s="832"/>
      <c r="AO36" s="832"/>
      <c r="AP36" s="832"/>
      <c r="AQ36" s="832"/>
      <c r="AR36" s="832"/>
      <c r="AS36" s="832"/>
      <c r="AT36" s="832"/>
      <c r="AU36" s="832"/>
      <c r="AV36" s="832"/>
      <c r="AW36" s="832"/>
      <c r="AX36" s="832"/>
      <c r="AY36" s="832"/>
      <c r="AZ36" s="833"/>
      <c r="BA36" s="833"/>
      <c r="BB36" s="833"/>
      <c r="BC36" s="833"/>
      <c r="BD36" s="833"/>
      <c r="BE36" s="834"/>
      <c r="BF36" s="834"/>
      <c r="BG36" s="834"/>
      <c r="BH36" s="834"/>
      <c r="BI36" s="835"/>
      <c r="BJ36" s="232"/>
      <c r="BK36" s="232"/>
      <c r="BL36" s="232"/>
      <c r="BM36" s="232"/>
      <c r="BN36" s="232"/>
      <c r="BO36" s="241"/>
      <c r="BP36" s="241"/>
      <c r="BQ36" s="238">
        <v>30</v>
      </c>
      <c r="BR36" s="239"/>
      <c r="BS36" s="775"/>
      <c r="BT36" s="776"/>
      <c r="BU36" s="776"/>
      <c r="BV36" s="776"/>
      <c r="BW36" s="776"/>
      <c r="BX36" s="776"/>
      <c r="BY36" s="776"/>
      <c r="BZ36" s="776"/>
      <c r="CA36" s="776"/>
      <c r="CB36" s="776"/>
      <c r="CC36" s="776"/>
      <c r="CD36" s="776"/>
      <c r="CE36" s="776"/>
      <c r="CF36" s="776"/>
      <c r="CG36" s="77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75"/>
      <c r="DW36" s="776"/>
      <c r="DX36" s="776"/>
      <c r="DY36" s="776"/>
      <c r="DZ36" s="781"/>
      <c r="EA36" s="230"/>
    </row>
    <row r="37" spans="1:131" ht="26.25" customHeight="1" x14ac:dyDescent="0.2">
      <c r="A37" s="242">
        <v>10</v>
      </c>
      <c r="B37" s="782"/>
      <c r="C37" s="783"/>
      <c r="D37" s="783"/>
      <c r="E37" s="783"/>
      <c r="F37" s="783"/>
      <c r="G37" s="783"/>
      <c r="H37" s="783"/>
      <c r="I37" s="783"/>
      <c r="J37" s="783"/>
      <c r="K37" s="783"/>
      <c r="L37" s="783"/>
      <c r="M37" s="783"/>
      <c r="N37" s="783"/>
      <c r="O37" s="783"/>
      <c r="P37" s="784"/>
      <c r="Q37" s="785"/>
      <c r="R37" s="786"/>
      <c r="S37" s="786"/>
      <c r="T37" s="786"/>
      <c r="U37" s="786"/>
      <c r="V37" s="786"/>
      <c r="W37" s="786"/>
      <c r="X37" s="786"/>
      <c r="Y37" s="786"/>
      <c r="Z37" s="786"/>
      <c r="AA37" s="786"/>
      <c r="AB37" s="786"/>
      <c r="AC37" s="786"/>
      <c r="AD37" s="786"/>
      <c r="AE37" s="787"/>
      <c r="AF37" s="788"/>
      <c r="AG37" s="789"/>
      <c r="AH37" s="789"/>
      <c r="AI37" s="789"/>
      <c r="AJ37" s="790"/>
      <c r="AK37" s="836"/>
      <c r="AL37" s="832"/>
      <c r="AM37" s="832"/>
      <c r="AN37" s="832"/>
      <c r="AO37" s="832"/>
      <c r="AP37" s="832"/>
      <c r="AQ37" s="832"/>
      <c r="AR37" s="832"/>
      <c r="AS37" s="832"/>
      <c r="AT37" s="832"/>
      <c r="AU37" s="832"/>
      <c r="AV37" s="832"/>
      <c r="AW37" s="832"/>
      <c r="AX37" s="832"/>
      <c r="AY37" s="832"/>
      <c r="AZ37" s="833"/>
      <c r="BA37" s="833"/>
      <c r="BB37" s="833"/>
      <c r="BC37" s="833"/>
      <c r="BD37" s="833"/>
      <c r="BE37" s="834"/>
      <c r="BF37" s="834"/>
      <c r="BG37" s="834"/>
      <c r="BH37" s="834"/>
      <c r="BI37" s="835"/>
      <c r="BJ37" s="232"/>
      <c r="BK37" s="232"/>
      <c r="BL37" s="232"/>
      <c r="BM37" s="232"/>
      <c r="BN37" s="232"/>
      <c r="BO37" s="241"/>
      <c r="BP37" s="241"/>
      <c r="BQ37" s="238">
        <v>31</v>
      </c>
      <c r="BR37" s="239"/>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5"/>
      <c r="DW37" s="776"/>
      <c r="DX37" s="776"/>
      <c r="DY37" s="776"/>
      <c r="DZ37" s="781"/>
      <c r="EA37" s="230"/>
    </row>
    <row r="38" spans="1:131" ht="26.25" customHeight="1" x14ac:dyDescent="0.2">
      <c r="A38" s="242">
        <v>11</v>
      </c>
      <c r="B38" s="782"/>
      <c r="C38" s="783"/>
      <c r="D38" s="783"/>
      <c r="E38" s="783"/>
      <c r="F38" s="783"/>
      <c r="G38" s="783"/>
      <c r="H38" s="783"/>
      <c r="I38" s="783"/>
      <c r="J38" s="783"/>
      <c r="K38" s="783"/>
      <c r="L38" s="783"/>
      <c r="M38" s="783"/>
      <c r="N38" s="783"/>
      <c r="O38" s="783"/>
      <c r="P38" s="784"/>
      <c r="Q38" s="785"/>
      <c r="R38" s="786"/>
      <c r="S38" s="786"/>
      <c r="T38" s="786"/>
      <c r="U38" s="786"/>
      <c r="V38" s="786"/>
      <c r="W38" s="786"/>
      <c r="X38" s="786"/>
      <c r="Y38" s="786"/>
      <c r="Z38" s="786"/>
      <c r="AA38" s="786"/>
      <c r="AB38" s="786"/>
      <c r="AC38" s="786"/>
      <c r="AD38" s="786"/>
      <c r="AE38" s="787"/>
      <c r="AF38" s="788"/>
      <c r="AG38" s="789"/>
      <c r="AH38" s="789"/>
      <c r="AI38" s="789"/>
      <c r="AJ38" s="790"/>
      <c r="AK38" s="836"/>
      <c r="AL38" s="832"/>
      <c r="AM38" s="832"/>
      <c r="AN38" s="832"/>
      <c r="AO38" s="832"/>
      <c r="AP38" s="832"/>
      <c r="AQ38" s="832"/>
      <c r="AR38" s="832"/>
      <c r="AS38" s="832"/>
      <c r="AT38" s="832"/>
      <c r="AU38" s="832"/>
      <c r="AV38" s="832"/>
      <c r="AW38" s="832"/>
      <c r="AX38" s="832"/>
      <c r="AY38" s="832"/>
      <c r="AZ38" s="833"/>
      <c r="BA38" s="833"/>
      <c r="BB38" s="833"/>
      <c r="BC38" s="833"/>
      <c r="BD38" s="833"/>
      <c r="BE38" s="834"/>
      <c r="BF38" s="834"/>
      <c r="BG38" s="834"/>
      <c r="BH38" s="834"/>
      <c r="BI38" s="835"/>
      <c r="BJ38" s="232"/>
      <c r="BK38" s="232"/>
      <c r="BL38" s="232"/>
      <c r="BM38" s="232"/>
      <c r="BN38" s="232"/>
      <c r="BO38" s="241"/>
      <c r="BP38" s="241"/>
      <c r="BQ38" s="238">
        <v>32</v>
      </c>
      <c r="BR38" s="239"/>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5"/>
      <c r="DW38" s="776"/>
      <c r="DX38" s="776"/>
      <c r="DY38" s="776"/>
      <c r="DZ38" s="781"/>
      <c r="EA38" s="230"/>
    </row>
    <row r="39" spans="1:131" ht="26.25" customHeight="1" x14ac:dyDescent="0.2">
      <c r="A39" s="242">
        <v>12</v>
      </c>
      <c r="B39" s="782"/>
      <c r="C39" s="783"/>
      <c r="D39" s="783"/>
      <c r="E39" s="783"/>
      <c r="F39" s="783"/>
      <c r="G39" s="783"/>
      <c r="H39" s="783"/>
      <c r="I39" s="783"/>
      <c r="J39" s="783"/>
      <c r="K39" s="783"/>
      <c r="L39" s="783"/>
      <c r="M39" s="783"/>
      <c r="N39" s="783"/>
      <c r="O39" s="783"/>
      <c r="P39" s="784"/>
      <c r="Q39" s="785"/>
      <c r="R39" s="786"/>
      <c r="S39" s="786"/>
      <c r="T39" s="786"/>
      <c r="U39" s="786"/>
      <c r="V39" s="786"/>
      <c r="W39" s="786"/>
      <c r="X39" s="786"/>
      <c r="Y39" s="786"/>
      <c r="Z39" s="786"/>
      <c r="AA39" s="786"/>
      <c r="AB39" s="786"/>
      <c r="AC39" s="786"/>
      <c r="AD39" s="786"/>
      <c r="AE39" s="787"/>
      <c r="AF39" s="788"/>
      <c r="AG39" s="789"/>
      <c r="AH39" s="789"/>
      <c r="AI39" s="789"/>
      <c r="AJ39" s="790"/>
      <c r="AK39" s="836"/>
      <c r="AL39" s="832"/>
      <c r="AM39" s="832"/>
      <c r="AN39" s="832"/>
      <c r="AO39" s="832"/>
      <c r="AP39" s="832"/>
      <c r="AQ39" s="832"/>
      <c r="AR39" s="832"/>
      <c r="AS39" s="832"/>
      <c r="AT39" s="832"/>
      <c r="AU39" s="832"/>
      <c r="AV39" s="832"/>
      <c r="AW39" s="832"/>
      <c r="AX39" s="832"/>
      <c r="AY39" s="832"/>
      <c r="AZ39" s="833"/>
      <c r="BA39" s="833"/>
      <c r="BB39" s="833"/>
      <c r="BC39" s="833"/>
      <c r="BD39" s="833"/>
      <c r="BE39" s="834"/>
      <c r="BF39" s="834"/>
      <c r="BG39" s="834"/>
      <c r="BH39" s="834"/>
      <c r="BI39" s="835"/>
      <c r="BJ39" s="232"/>
      <c r="BK39" s="232"/>
      <c r="BL39" s="232"/>
      <c r="BM39" s="232"/>
      <c r="BN39" s="232"/>
      <c r="BO39" s="241"/>
      <c r="BP39" s="241"/>
      <c r="BQ39" s="238">
        <v>33</v>
      </c>
      <c r="BR39" s="239"/>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5"/>
      <c r="DW39" s="776"/>
      <c r="DX39" s="776"/>
      <c r="DY39" s="776"/>
      <c r="DZ39" s="781"/>
      <c r="EA39" s="230"/>
    </row>
    <row r="40" spans="1:131" ht="26.25" customHeight="1" x14ac:dyDescent="0.2">
      <c r="A40" s="238">
        <v>13</v>
      </c>
      <c r="B40" s="782"/>
      <c r="C40" s="783"/>
      <c r="D40" s="783"/>
      <c r="E40" s="783"/>
      <c r="F40" s="783"/>
      <c r="G40" s="783"/>
      <c r="H40" s="783"/>
      <c r="I40" s="783"/>
      <c r="J40" s="783"/>
      <c r="K40" s="783"/>
      <c r="L40" s="783"/>
      <c r="M40" s="783"/>
      <c r="N40" s="783"/>
      <c r="O40" s="783"/>
      <c r="P40" s="784"/>
      <c r="Q40" s="785"/>
      <c r="R40" s="786"/>
      <c r="S40" s="786"/>
      <c r="T40" s="786"/>
      <c r="U40" s="786"/>
      <c r="V40" s="786"/>
      <c r="W40" s="786"/>
      <c r="X40" s="786"/>
      <c r="Y40" s="786"/>
      <c r="Z40" s="786"/>
      <c r="AA40" s="786"/>
      <c r="AB40" s="786"/>
      <c r="AC40" s="786"/>
      <c r="AD40" s="786"/>
      <c r="AE40" s="787"/>
      <c r="AF40" s="788"/>
      <c r="AG40" s="789"/>
      <c r="AH40" s="789"/>
      <c r="AI40" s="789"/>
      <c r="AJ40" s="790"/>
      <c r="AK40" s="836"/>
      <c r="AL40" s="832"/>
      <c r="AM40" s="832"/>
      <c r="AN40" s="832"/>
      <c r="AO40" s="832"/>
      <c r="AP40" s="832"/>
      <c r="AQ40" s="832"/>
      <c r="AR40" s="832"/>
      <c r="AS40" s="832"/>
      <c r="AT40" s="832"/>
      <c r="AU40" s="832"/>
      <c r="AV40" s="832"/>
      <c r="AW40" s="832"/>
      <c r="AX40" s="832"/>
      <c r="AY40" s="832"/>
      <c r="AZ40" s="833"/>
      <c r="BA40" s="833"/>
      <c r="BB40" s="833"/>
      <c r="BC40" s="833"/>
      <c r="BD40" s="833"/>
      <c r="BE40" s="834"/>
      <c r="BF40" s="834"/>
      <c r="BG40" s="834"/>
      <c r="BH40" s="834"/>
      <c r="BI40" s="835"/>
      <c r="BJ40" s="232"/>
      <c r="BK40" s="232"/>
      <c r="BL40" s="232"/>
      <c r="BM40" s="232"/>
      <c r="BN40" s="232"/>
      <c r="BO40" s="241"/>
      <c r="BP40" s="241"/>
      <c r="BQ40" s="238">
        <v>34</v>
      </c>
      <c r="BR40" s="239"/>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5"/>
      <c r="DW40" s="776"/>
      <c r="DX40" s="776"/>
      <c r="DY40" s="776"/>
      <c r="DZ40" s="781"/>
      <c r="EA40" s="230"/>
    </row>
    <row r="41" spans="1:131" ht="26.25" customHeight="1" x14ac:dyDescent="0.2">
      <c r="A41" s="238">
        <v>14</v>
      </c>
      <c r="B41" s="782"/>
      <c r="C41" s="783"/>
      <c r="D41" s="783"/>
      <c r="E41" s="783"/>
      <c r="F41" s="783"/>
      <c r="G41" s="783"/>
      <c r="H41" s="783"/>
      <c r="I41" s="783"/>
      <c r="J41" s="783"/>
      <c r="K41" s="783"/>
      <c r="L41" s="783"/>
      <c r="M41" s="783"/>
      <c r="N41" s="783"/>
      <c r="O41" s="783"/>
      <c r="P41" s="784"/>
      <c r="Q41" s="785"/>
      <c r="R41" s="786"/>
      <c r="S41" s="786"/>
      <c r="T41" s="786"/>
      <c r="U41" s="786"/>
      <c r="V41" s="786"/>
      <c r="W41" s="786"/>
      <c r="X41" s="786"/>
      <c r="Y41" s="786"/>
      <c r="Z41" s="786"/>
      <c r="AA41" s="786"/>
      <c r="AB41" s="786"/>
      <c r="AC41" s="786"/>
      <c r="AD41" s="786"/>
      <c r="AE41" s="787"/>
      <c r="AF41" s="788"/>
      <c r="AG41" s="789"/>
      <c r="AH41" s="789"/>
      <c r="AI41" s="789"/>
      <c r="AJ41" s="790"/>
      <c r="AK41" s="836"/>
      <c r="AL41" s="832"/>
      <c r="AM41" s="832"/>
      <c r="AN41" s="832"/>
      <c r="AO41" s="832"/>
      <c r="AP41" s="832"/>
      <c r="AQ41" s="832"/>
      <c r="AR41" s="832"/>
      <c r="AS41" s="832"/>
      <c r="AT41" s="832"/>
      <c r="AU41" s="832"/>
      <c r="AV41" s="832"/>
      <c r="AW41" s="832"/>
      <c r="AX41" s="832"/>
      <c r="AY41" s="832"/>
      <c r="AZ41" s="833"/>
      <c r="BA41" s="833"/>
      <c r="BB41" s="833"/>
      <c r="BC41" s="833"/>
      <c r="BD41" s="833"/>
      <c r="BE41" s="834"/>
      <c r="BF41" s="834"/>
      <c r="BG41" s="834"/>
      <c r="BH41" s="834"/>
      <c r="BI41" s="835"/>
      <c r="BJ41" s="232"/>
      <c r="BK41" s="232"/>
      <c r="BL41" s="232"/>
      <c r="BM41" s="232"/>
      <c r="BN41" s="232"/>
      <c r="BO41" s="241"/>
      <c r="BP41" s="241"/>
      <c r="BQ41" s="238">
        <v>35</v>
      </c>
      <c r="BR41" s="239"/>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5"/>
      <c r="DW41" s="776"/>
      <c r="DX41" s="776"/>
      <c r="DY41" s="776"/>
      <c r="DZ41" s="781"/>
      <c r="EA41" s="230"/>
    </row>
    <row r="42" spans="1:131" ht="26.25" customHeight="1" x14ac:dyDescent="0.2">
      <c r="A42" s="238">
        <v>15</v>
      </c>
      <c r="B42" s="782"/>
      <c r="C42" s="783"/>
      <c r="D42" s="783"/>
      <c r="E42" s="783"/>
      <c r="F42" s="783"/>
      <c r="G42" s="783"/>
      <c r="H42" s="783"/>
      <c r="I42" s="783"/>
      <c r="J42" s="783"/>
      <c r="K42" s="783"/>
      <c r="L42" s="783"/>
      <c r="M42" s="783"/>
      <c r="N42" s="783"/>
      <c r="O42" s="783"/>
      <c r="P42" s="784"/>
      <c r="Q42" s="785"/>
      <c r="R42" s="786"/>
      <c r="S42" s="786"/>
      <c r="T42" s="786"/>
      <c r="U42" s="786"/>
      <c r="V42" s="786"/>
      <c r="W42" s="786"/>
      <c r="X42" s="786"/>
      <c r="Y42" s="786"/>
      <c r="Z42" s="786"/>
      <c r="AA42" s="786"/>
      <c r="AB42" s="786"/>
      <c r="AC42" s="786"/>
      <c r="AD42" s="786"/>
      <c r="AE42" s="787"/>
      <c r="AF42" s="788"/>
      <c r="AG42" s="789"/>
      <c r="AH42" s="789"/>
      <c r="AI42" s="789"/>
      <c r="AJ42" s="790"/>
      <c r="AK42" s="836"/>
      <c r="AL42" s="832"/>
      <c r="AM42" s="832"/>
      <c r="AN42" s="832"/>
      <c r="AO42" s="832"/>
      <c r="AP42" s="832"/>
      <c r="AQ42" s="832"/>
      <c r="AR42" s="832"/>
      <c r="AS42" s="832"/>
      <c r="AT42" s="832"/>
      <c r="AU42" s="832"/>
      <c r="AV42" s="832"/>
      <c r="AW42" s="832"/>
      <c r="AX42" s="832"/>
      <c r="AY42" s="832"/>
      <c r="AZ42" s="833"/>
      <c r="BA42" s="833"/>
      <c r="BB42" s="833"/>
      <c r="BC42" s="833"/>
      <c r="BD42" s="833"/>
      <c r="BE42" s="834"/>
      <c r="BF42" s="834"/>
      <c r="BG42" s="834"/>
      <c r="BH42" s="834"/>
      <c r="BI42" s="835"/>
      <c r="BJ42" s="232"/>
      <c r="BK42" s="232"/>
      <c r="BL42" s="232"/>
      <c r="BM42" s="232"/>
      <c r="BN42" s="232"/>
      <c r="BO42" s="241"/>
      <c r="BP42" s="241"/>
      <c r="BQ42" s="238">
        <v>36</v>
      </c>
      <c r="BR42" s="239"/>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5"/>
      <c r="DW42" s="776"/>
      <c r="DX42" s="776"/>
      <c r="DY42" s="776"/>
      <c r="DZ42" s="781"/>
      <c r="EA42" s="230"/>
    </row>
    <row r="43" spans="1:131" ht="26.25" customHeight="1" x14ac:dyDescent="0.2">
      <c r="A43" s="238">
        <v>16</v>
      </c>
      <c r="B43" s="782"/>
      <c r="C43" s="783"/>
      <c r="D43" s="783"/>
      <c r="E43" s="783"/>
      <c r="F43" s="783"/>
      <c r="G43" s="783"/>
      <c r="H43" s="783"/>
      <c r="I43" s="783"/>
      <c r="J43" s="783"/>
      <c r="K43" s="783"/>
      <c r="L43" s="783"/>
      <c r="M43" s="783"/>
      <c r="N43" s="783"/>
      <c r="O43" s="783"/>
      <c r="P43" s="784"/>
      <c r="Q43" s="785"/>
      <c r="R43" s="786"/>
      <c r="S43" s="786"/>
      <c r="T43" s="786"/>
      <c r="U43" s="786"/>
      <c r="V43" s="786"/>
      <c r="W43" s="786"/>
      <c r="X43" s="786"/>
      <c r="Y43" s="786"/>
      <c r="Z43" s="786"/>
      <c r="AA43" s="786"/>
      <c r="AB43" s="786"/>
      <c r="AC43" s="786"/>
      <c r="AD43" s="786"/>
      <c r="AE43" s="787"/>
      <c r="AF43" s="788"/>
      <c r="AG43" s="789"/>
      <c r="AH43" s="789"/>
      <c r="AI43" s="789"/>
      <c r="AJ43" s="790"/>
      <c r="AK43" s="836"/>
      <c r="AL43" s="832"/>
      <c r="AM43" s="832"/>
      <c r="AN43" s="832"/>
      <c r="AO43" s="832"/>
      <c r="AP43" s="832"/>
      <c r="AQ43" s="832"/>
      <c r="AR43" s="832"/>
      <c r="AS43" s="832"/>
      <c r="AT43" s="832"/>
      <c r="AU43" s="832"/>
      <c r="AV43" s="832"/>
      <c r="AW43" s="832"/>
      <c r="AX43" s="832"/>
      <c r="AY43" s="832"/>
      <c r="AZ43" s="833"/>
      <c r="BA43" s="833"/>
      <c r="BB43" s="833"/>
      <c r="BC43" s="833"/>
      <c r="BD43" s="833"/>
      <c r="BE43" s="834"/>
      <c r="BF43" s="834"/>
      <c r="BG43" s="834"/>
      <c r="BH43" s="834"/>
      <c r="BI43" s="835"/>
      <c r="BJ43" s="232"/>
      <c r="BK43" s="232"/>
      <c r="BL43" s="232"/>
      <c r="BM43" s="232"/>
      <c r="BN43" s="232"/>
      <c r="BO43" s="241"/>
      <c r="BP43" s="241"/>
      <c r="BQ43" s="238">
        <v>37</v>
      </c>
      <c r="BR43" s="239"/>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5"/>
      <c r="DW43" s="776"/>
      <c r="DX43" s="776"/>
      <c r="DY43" s="776"/>
      <c r="DZ43" s="781"/>
      <c r="EA43" s="230"/>
    </row>
    <row r="44" spans="1:131" ht="26.25" customHeight="1" x14ac:dyDescent="0.2">
      <c r="A44" s="238">
        <v>17</v>
      </c>
      <c r="B44" s="782"/>
      <c r="C44" s="783"/>
      <c r="D44" s="783"/>
      <c r="E44" s="783"/>
      <c r="F44" s="783"/>
      <c r="G44" s="783"/>
      <c r="H44" s="783"/>
      <c r="I44" s="783"/>
      <c r="J44" s="783"/>
      <c r="K44" s="783"/>
      <c r="L44" s="783"/>
      <c r="M44" s="783"/>
      <c r="N44" s="783"/>
      <c r="O44" s="783"/>
      <c r="P44" s="784"/>
      <c r="Q44" s="785"/>
      <c r="R44" s="786"/>
      <c r="S44" s="786"/>
      <c r="T44" s="786"/>
      <c r="U44" s="786"/>
      <c r="V44" s="786"/>
      <c r="W44" s="786"/>
      <c r="X44" s="786"/>
      <c r="Y44" s="786"/>
      <c r="Z44" s="786"/>
      <c r="AA44" s="786"/>
      <c r="AB44" s="786"/>
      <c r="AC44" s="786"/>
      <c r="AD44" s="786"/>
      <c r="AE44" s="787"/>
      <c r="AF44" s="788"/>
      <c r="AG44" s="789"/>
      <c r="AH44" s="789"/>
      <c r="AI44" s="789"/>
      <c r="AJ44" s="790"/>
      <c r="AK44" s="836"/>
      <c r="AL44" s="832"/>
      <c r="AM44" s="832"/>
      <c r="AN44" s="832"/>
      <c r="AO44" s="832"/>
      <c r="AP44" s="832"/>
      <c r="AQ44" s="832"/>
      <c r="AR44" s="832"/>
      <c r="AS44" s="832"/>
      <c r="AT44" s="832"/>
      <c r="AU44" s="832"/>
      <c r="AV44" s="832"/>
      <c r="AW44" s="832"/>
      <c r="AX44" s="832"/>
      <c r="AY44" s="832"/>
      <c r="AZ44" s="833"/>
      <c r="BA44" s="833"/>
      <c r="BB44" s="833"/>
      <c r="BC44" s="833"/>
      <c r="BD44" s="833"/>
      <c r="BE44" s="834"/>
      <c r="BF44" s="834"/>
      <c r="BG44" s="834"/>
      <c r="BH44" s="834"/>
      <c r="BI44" s="835"/>
      <c r="BJ44" s="232"/>
      <c r="BK44" s="232"/>
      <c r="BL44" s="232"/>
      <c r="BM44" s="232"/>
      <c r="BN44" s="232"/>
      <c r="BO44" s="241"/>
      <c r="BP44" s="241"/>
      <c r="BQ44" s="238">
        <v>38</v>
      </c>
      <c r="BR44" s="239"/>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5"/>
      <c r="DW44" s="776"/>
      <c r="DX44" s="776"/>
      <c r="DY44" s="776"/>
      <c r="DZ44" s="781"/>
      <c r="EA44" s="230"/>
    </row>
    <row r="45" spans="1:131" ht="26.25" customHeight="1" x14ac:dyDescent="0.2">
      <c r="A45" s="238">
        <v>18</v>
      </c>
      <c r="B45" s="782"/>
      <c r="C45" s="783"/>
      <c r="D45" s="783"/>
      <c r="E45" s="783"/>
      <c r="F45" s="783"/>
      <c r="G45" s="783"/>
      <c r="H45" s="783"/>
      <c r="I45" s="783"/>
      <c r="J45" s="783"/>
      <c r="K45" s="783"/>
      <c r="L45" s="783"/>
      <c r="M45" s="783"/>
      <c r="N45" s="783"/>
      <c r="O45" s="783"/>
      <c r="P45" s="784"/>
      <c r="Q45" s="785"/>
      <c r="R45" s="786"/>
      <c r="S45" s="786"/>
      <c r="T45" s="786"/>
      <c r="U45" s="786"/>
      <c r="V45" s="786"/>
      <c r="W45" s="786"/>
      <c r="X45" s="786"/>
      <c r="Y45" s="786"/>
      <c r="Z45" s="786"/>
      <c r="AA45" s="786"/>
      <c r="AB45" s="786"/>
      <c r="AC45" s="786"/>
      <c r="AD45" s="786"/>
      <c r="AE45" s="787"/>
      <c r="AF45" s="788"/>
      <c r="AG45" s="789"/>
      <c r="AH45" s="789"/>
      <c r="AI45" s="789"/>
      <c r="AJ45" s="790"/>
      <c r="AK45" s="836"/>
      <c r="AL45" s="832"/>
      <c r="AM45" s="832"/>
      <c r="AN45" s="832"/>
      <c r="AO45" s="832"/>
      <c r="AP45" s="832"/>
      <c r="AQ45" s="832"/>
      <c r="AR45" s="832"/>
      <c r="AS45" s="832"/>
      <c r="AT45" s="832"/>
      <c r="AU45" s="832"/>
      <c r="AV45" s="832"/>
      <c r="AW45" s="832"/>
      <c r="AX45" s="832"/>
      <c r="AY45" s="832"/>
      <c r="AZ45" s="833"/>
      <c r="BA45" s="833"/>
      <c r="BB45" s="833"/>
      <c r="BC45" s="833"/>
      <c r="BD45" s="833"/>
      <c r="BE45" s="834"/>
      <c r="BF45" s="834"/>
      <c r="BG45" s="834"/>
      <c r="BH45" s="834"/>
      <c r="BI45" s="835"/>
      <c r="BJ45" s="232"/>
      <c r="BK45" s="232"/>
      <c r="BL45" s="232"/>
      <c r="BM45" s="232"/>
      <c r="BN45" s="232"/>
      <c r="BO45" s="241"/>
      <c r="BP45" s="241"/>
      <c r="BQ45" s="238">
        <v>39</v>
      </c>
      <c r="BR45" s="239"/>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5"/>
      <c r="DW45" s="776"/>
      <c r="DX45" s="776"/>
      <c r="DY45" s="776"/>
      <c r="DZ45" s="781"/>
      <c r="EA45" s="230"/>
    </row>
    <row r="46" spans="1:131" ht="26.25" customHeight="1" x14ac:dyDescent="0.2">
      <c r="A46" s="238">
        <v>19</v>
      </c>
      <c r="B46" s="782"/>
      <c r="C46" s="783"/>
      <c r="D46" s="783"/>
      <c r="E46" s="783"/>
      <c r="F46" s="783"/>
      <c r="G46" s="783"/>
      <c r="H46" s="783"/>
      <c r="I46" s="783"/>
      <c r="J46" s="783"/>
      <c r="K46" s="783"/>
      <c r="L46" s="783"/>
      <c r="M46" s="783"/>
      <c r="N46" s="783"/>
      <c r="O46" s="783"/>
      <c r="P46" s="784"/>
      <c r="Q46" s="785"/>
      <c r="R46" s="786"/>
      <c r="S46" s="786"/>
      <c r="T46" s="786"/>
      <c r="U46" s="786"/>
      <c r="V46" s="786"/>
      <c r="W46" s="786"/>
      <c r="X46" s="786"/>
      <c r="Y46" s="786"/>
      <c r="Z46" s="786"/>
      <c r="AA46" s="786"/>
      <c r="AB46" s="786"/>
      <c r="AC46" s="786"/>
      <c r="AD46" s="786"/>
      <c r="AE46" s="787"/>
      <c r="AF46" s="788"/>
      <c r="AG46" s="789"/>
      <c r="AH46" s="789"/>
      <c r="AI46" s="789"/>
      <c r="AJ46" s="790"/>
      <c r="AK46" s="836"/>
      <c r="AL46" s="832"/>
      <c r="AM46" s="832"/>
      <c r="AN46" s="832"/>
      <c r="AO46" s="832"/>
      <c r="AP46" s="832"/>
      <c r="AQ46" s="832"/>
      <c r="AR46" s="832"/>
      <c r="AS46" s="832"/>
      <c r="AT46" s="832"/>
      <c r="AU46" s="832"/>
      <c r="AV46" s="832"/>
      <c r="AW46" s="832"/>
      <c r="AX46" s="832"/>
      <c r="AY46" s="832"/>
      <c r="AZ46" s="833"/>
      <c r="BA46" s="833"/>
      <c r="BB46" s="833"/>
      <c r="BC46" s="833"/>
      <c r="BD46" s="833"/>
      <c r="BE46" s="834"/>
      <c r="BF46" s="834"/>
      <c r="BG46" s="834"/>
      <c r="BH46" s="834"/>
      <c r="BI46" s="835"/>
      <c r="BJ46" s="232"/>
      <c r="BK46" s="232"/>
      <c r="BL46" s="232"/>
      <c r="BM46" s="232"/>
      <c r="BN46" s="232"/>
      <c r="BO46" s="241"/>
      <c r="BP46" s="241"/>
      <c r="BQ46" s="238">
        <v>40</v>
      </c>
      <c r="BR46" s="239"/>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5"/>
      <c r="DW46" s="776"/>
      <c r="DX46" s="776"/>
      <c r="DY46" s="776"/>
      <c r="DZ46" s="781"/>
      <c r="EA46" s="230"/>
    </row>
    <row r="47" spans="1:131" ht="26.25" customHeight="1" x14ac:dyDescent="0.2">
      <c r="A47" s="238">
        <v>20</v>
      </c>
      <c r="B47" s="782"/>
      <c r="C47" s="783"/>
      <c r="D47" s="783"/>
      <c r="E47" s="783"/>
      <c r="F47" s="783"/>
      <c r="G47" s="783"/>
      <c r="H47" s="783"/>
      <c r="I47" s="783"/>
      <c r="J47" s="783"/>
      <c r="K47" s="783"/>
      <c r="L47" s="783"/>
      <c r="M47" s="783"/>
      <c r="N47" s="783"/>
      <c r="O47" s="783"/>
      <c r="P47" s="784"/>
      <c r="Q47" s="785"/>
      <c r="R47" s="786"/>
      <c r="S47" s="786"/>
      <c r="T47" s="786"/>
      <c r="U47" s="786"/>
      <c r="V47" s="786"/>
      <c r="W47" s="786"/>
      <c r="X47" s="786"/>
      <c r="Y47" s="786"/>
      <c r="Z47" s="786"/>
      <c r="AA47" s="786"/>
      <c r="AB47" s="786"/>
      <c r="AC47" s="786"/>
      <c r="AD47" s="786"/>
      <c r="AE47" s="787"/>
      <c r="AF47" s="788"/>
      <c r="AG47" s="789"/>
      <c r="AH47" s="789"/>
      <c r="AI47" s="789"/>
      <c r="AJ47" s="790"/>
      <c r="AK47" s="836"/>
      <c r="AL47" s="832"/>
      <c r="AM47" s="832"/>
      <c r="AN47" s="832"/>
      <c r="AO47" s="832"/>
      <c r="AP47" s="832"/>
      <c r="AQ47" s="832"/>
      <c r="AR47" s="832"/>
      <c r="AS47" s="832"/>
      <c r="AT47" s="832"/>
      <c r="AU47" s="832"/>
      <c r="AV47" s="832"/>
      <c r="AW47" s="832"/>
      <c r="AX47" s="832"/>
      <c r="AY47" s="832"/>
      <c r="AZ47" s="833"/>
      <c r="BA47" s="833"/>
      <c r="BB47" s="833"/>
      <c r="BC47" s="833"/>
      <c r="BD47" s="833"/>
      <c r="BE47" s="834"/>
      <c r="BF47" s="834"/>
      <c r="BG47" s="834"/>
      <c r="BH47" s="834"/>
      <c r="BI47" s="835"/>
      <c r="BJ47" s="232"/>
      <c r="BK47" s="232"/>
      <c r="BL47" s="232"/>
      <c r="BM47" s="232"/>
      <c r="BN47" s="232"/>
      <c r="BO47" s="241"/>
      <c r="BP47" s="241"/>
      <c r="BQ47" s="238">
        <v>41</v>
      </c>
      <c r="BR47" s="239"/>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5"/>
      <c r="DW47" s="776"/>
      <c r="DX47" s="776"/>
      <c r="DY47" s="776"/>
      <c r="DZ47" s="781"/>
      <c r="EA47" s="230"/>
    </row>
    <row r="48" spans="1:131" ht="26.25" customHeight="1" x14ac:dyDescent="0.2">
      <c r="A48" s="238">
        <v>21</v>
      </c>
      <c r="B48" s="782"/>
      <c r="C48" s="783"/>
      <c r="D48" s="783"/>
      <c r="E48" s="783"/>
      <c r="F48" s="783"/>
      <c r="G48" s="783"/>
      <c r="H48" s="783"/>
      <c r="I48" s="783"/>
      <c r="J48" s="783"/>
      <c r="K48" s="783"/>
      <c r="L48" s="783"/>
      <c r="M48" s="783"/>
      <c r="N48" s="783"/>
      <c r="O48" s="783"/>
      <c r="P48" s="784"/>
      <c r="Q48" s="785"/>
      <c r="R48" s="786"/>
      <c r="S48" s="786"/>
      <c r="T48" s="786"/>
      <c r="U48" s="786"/>
      <c r="V48" s="786"/>
      <c r="W48" s="786"/>
      <c r="X48" s="786"/>
      <c r="Y48" s="786"/>
      <c r="Z48" s="786"/>
      <c r="AA48" s="786"/>
      <c r="AB48" s="786"/>
      <c r="AC48" s="786"/>
      <c r="AD48" s="786"/>
      <c r="AE48" s="787"/>
      <c r="AF48" s="788"/>
      <c r="AG48" s="789"/>
      <c r="AH48" s="789"/>
      <c r="AI48" s="789"/>
      <c r="AJ48" s="790"/>
      <c r="AK48" s="836"/>
      <c r="AL48" s="832"/>
      <c r="AM48" s="832"/>
      <c r="AN48" s="832"/>
      <c r="AO48" s="832"/>
      <c r="AP48" s="832"/>
      <c r="AQ48" s="832"/>
      <c r="AR48" s="832"/>
      <c r="AS48" s="832"/>
      <c r="AT48" s="832"/>
      <c r="AU48" s="832"/>
      <c r="AV48" s="832"/>
      <c r="AW48" s="832"/>
      <c r="AX48" s="832"/>
      <c r="AY48" s="832"/>
      <c r="AZ48" s="833"/>
      <c r="BA48" s="833"/>
      <c r="BB48" s="833"/>
      <c r="BC48" s="833"/>
      <c r="BD48" s="833"/>
      <c r="BE48" s="834"/>
      <c r="BF48" s="834"/>
      <c r="BG48" s="834"/>
      <c r="BH48" s="834"/>
      <c r="BI48" s="835"/>
      <c r="BJ48" s="232"/>
      <c r="BK48" s="232"/>
      <c r="BL48" s="232"/>
      <c r="BM48" s="232"/>
      <c r="BN48" s="232"/>
      <c r="BO48" s="241"/>
      <c r="BP48" s="241"/>
      <c r="BQ48" s="238">
        <v>42</v>
      </c>
      <c r="BR48" s="239"/>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5"/>
      <c r="DW48" s="776"/>
      <c r="DX48" s="776"/>
      <c r="DY48" s="776"/>
      <c r="DZ48" s="781"/>
      <c r="EA48" s="230"/>
    </row>
    <row r="49" spans="1:131" ht="26.25" customHeight="1" x14ac:dyDescent="0.2">
      <c r="A49" s="238">
        <v>22</v>
      </c>
      <c r="B49" s="782"/>
      <c r="C49" s="783"/>
      <c r="D49" s="783"/>
      <c r="E49" s="783"/>
      <c r="F49" s="783"/>
      <c r="G49" s="783"/>
      <c r="H49" s="783"/>
      <c r="I49" s="783"/>
      <c r="J49" s="783"/>
      <c r="K49" s="783"/>
      <c r="L49" s="783"/>
      <c r="M49" s="783"/>
      <c r="N49" s="783"/>
      <c r="O49" s="783"/>
      <c r="P49" s="784"/>
      <c r="Q49" s="785"/>
      <c r="R49" s="786"/>
      <c r="S49" s="786"/>
      <c r="T49" s="786"/>
      <c r="U49" s="786"/>
      <c r="V49" s="786"/>
      <c r="W49" s="786"/>
      <c r="X49" s="786"/>
      <c r="Y49" s="786"/>
      <c r="Z49" s="786"/>
      <c r="AA49" s="786"/>
      <c r="AB49" s="786"/>
      <c r="AC49" s="786"/>
      <c r="AD49" s="786"/>
      <c r="AE49" s="787"/>
      <c r="AF49" s="788"/>
      <c r="AG49" s="789"/>
      <c r="AH49" s="789"/>
      <c r="AI49" s="789"/>
      <c r="AJ49" s="790"/>
      <c r="AK49" s="836"/>
      <c r="AL49" s="832"/>
      <c r="AM49" s="832"/>
      <c r="AN49" s="832"/>
      <c r="AO49" s="832"/>
      <c r="AP49" s="832"/>
      <c r="AQ49" s="832"/>
      <c r="AR49" s="832"/>
      <c r="AS49" s="832"/>
      <c r="AT49" s="832"/>
      <c r="AU49" s="832"/>
      <c r="AV49" s="832"/>
      <c r="AW49" s="832"/>
      <c r="AX49" s="832"/>
      <c r="AY49" s="832"/>
      <c r="AZ49" s="833"/>
      <c r="BA49" s="833"/>
      <c r="BB49" s="833"/>
      <c r="BC49" s="833"/>
      <c r="BD49" s="833"/>
      <c r="BE49" s="834"/>
      <c r="BF49" s="834"/>
      <c r="BG49" s="834"/>
      <c r="BH49" s="834"/>
      <c r="BI49" s="835"/>
      <c r="BJ49" s="232"/>
      <c r="BK49" s="232"/>
      <c r="BL49" s="232"/>
      <c r="BM49" s="232"/>
      <c r="BN49" s="232"/>
      <c r="BO49" s="241"/>
      <c r="BP49" s="241"/>
      <c r="BQ49" s="238">
        <v>43</v>
      </c>
      <c r="BR49" s="239"/>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5"/>
      <c r="DW49" s="776"/>
      <c r="DX49" s="776"/>
      <c r="DY49" s="776"/>
      <c r="DZ49" s="781"/>
      <c r="EA49" s="230"/>
    </row>
    <row r="50" spans="1:131" ht="26.25" customHeight="1" x14ac:dyDescent="0.2">
      <c r="A50" s="238">
        <v>23</v>
      </c>
      <c r="B50" s="782"/>
      <c r="C50" s="783"/>
      <c r="D50" s="783"/>
      <c r="E50" s="783"/>
      <c r="F50" s="783"/>
      <c r="G50" s="783"/>
      <c r="H50" s="783"/>
      <c r="I50" s="783"/>
      <c r="J50" s="783"/>
      <c r="K50" s="783"/>
      <c r="L50" s="783"/>
      <c r="M50" s="783"/>
      <c r="N50" s="783"/>
      <c r="O50" s="783"/>
      <c r="P50" s="784"/>
      <c r="Q50" s="837"/>
      <c r="R50" s="838"/>
      <c r="S50" s="838"/>
      <c r="T50" s="838"/>
      <c r="U50" s="838"/>
      <c r="V50" s="838"/>
      <c r="W50" s="838"/>
      <c r="X50" s="838"/>
      <c r="Y50" s="838"/>
      <c r="Z50" s="838"/>
      <c r="AA50" s="838"/>
      <c r="AB50" s="838"/>
      <c r="AC50" s="838"/>
      <c r="AD50" s="838"/>
      <c r="AE50" s="839"/>
      <c r="AF50" s="788"/>
      <c r="AG50" s="789"/>
      <c r="AH50" s="789"/>
      <c r="AI50" s="789"/>
      <c r="AJ50" s="790"/>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5"/>
      <c r="DW50" s="776"/>
      <c r="DX50" s="776"/>
      <c r="DY50" s="776"/>
      <c r="DZ50" s="781"/>
      <c r="EA50" s="230"/>
    </row>
    <row r="51" spans="1:131" ht="26.25" customHeight="1" x14ac:dyDescent="0.2">
      <c r="A51" s="238">
        <v>24</v>
      </c>
      <c r="B51" s="782"/>
      <c r="C51" s="783"/>
      <c r="D51" s="783"/>
      <c r="E51" s="783"/>
      <c r="F51" s="783"/>
      <c r="G51" s="783"/>
      <c r="H51" s="783"/>
      <c r="I51" s="783"/>
      <c r="J51" s="783"/>
      <c r="K51" s="783"/>
      <c r="L51" s="783"/>
      <c r="M51" s="783"/>
      <c r="N51" s="783"/>
      <c r="O51" s="783"/>
      <c r="P51" s="784"/>
      <c r="Q51" s="837"/>
      <c r="R51" s="838"/>
      <c r="S51" s="838"/>
      <c r="T51" s="838"/>
      <c r="U51" s="838"/>
      <c r="V51" s="838"/>
      <c r="W51" s="838"/>
      <c r="X51" s="838"/>
      <c r="Y51" s="838"/>
      <c r="Z51" s="838"/>
      <c r="AA51" s="838"/>
      <c r="AB51" s="838"/>
      <c r="AC51" s="838"/>
      <c r="AD51" s="838"/>
      <c r="AE51" s="839"/>
      <c r="AF51" s="788"/>
      <c r="AG51" s="789"/>
      <c r="AH51" s="789"/>
      <c r="AI51" s="789"/>
      <c r="AJ51" s="790"/>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5"/>
      <c r="DW51" s="776"/>
      <c r="DX51" s="776"/>
      <c r="DY51" s="776"/>
      <c r="DZ51" s="781"/>
      <c r="EA51" s="230"/>
    </row>
    <row r="52" spans="1:131" ht="26.25" customHeight="1" x14ac:dyDescent="0.2">
      <c r="A52" s="238">
        <v>25</v>
      </c>
      <c r="B52" s="782"/>
      <c r="C52" s="783"/>
      <c r="D52" s="783"/>
      <c r="E52" s="783"/>
      <c r="F52" s="783"/>
      <c r="G52" s="783"/>
      <c r="H52" s="783"/>
      <c r="I52" s="783"/>
      <c r="J52" s="783"/>
      <c r="K52" s="783"/>
      <c r="L52" s="783"/>
      <c r="M52" s="783"/>
      <c r="N52" s="783"/>
      <c r="O52" s="783"/>
      <c r="P52" s="784"/>
      <c r="Q52" s="837"/>
      <c r="R52" s="838"/>
      <c r="S52" s="838"/>
      <c r="T52" s="838"/>
      <c r="U52" s="838"/>
      <c r="V52" s="838"/>
      <c r="W52" s="838"/>
      <c r="X52" s="838"/>
      <c r="Y52" s="838"/>
      <c r="Z52" s="838"/>
      <c r="AA52" s="838"/>
      <c r="AB52" s="838"/>
      <c r="AC52" s="838"/>
      <c r="AD52" s="838"/>
      <c r="AE52" s="839"/>
      <c r="AF52" s="788"/>
      <c r="AG52" s="789"/>
      <c r="AH52" s="789"/>
      <c r="AI52" s="789"/>
      <c r="AJ52" s="790"/>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5"/>
      <c r="DW52" s="776"/>
      <c r="DX52" s="776"/>
      <c r="DY52" s="776"/>
      <c r="DZ52" s="781"/>
      <c r="EA52" s="230"/>
    </row>
    <row r="53" spans="1:131" ht="26.25" customHeight="1" x14ac:dyDescent="0.2">
      <c r="A53" s="238">
        <v>26</v>
      </c>
      <c r="B53" s="782"/>
      <c r="C53" s="783"/>
      <c r="D53" s="783"/>
      <c r="E53" s="783"/>
      <c r="F53" s="783"/>
      <c r="G53" s="783"/>
      <c r="H53" s="783"/>
      <c r="I53" s="783"/>
      <c r="J53" s="783"/>
      <c r="K53" s="783"/>
      <c r="L53" s="783"/>
      <c r="M53" s="783"/>
      <c r="N53" s="783"/>
      <c r="O53" s="783"/>
      <c r="P53" s="784"/>
      <c r="Q53" s="837"/>
      <c r="R53" s="838"/>
      <c r="S53" s="838"/>
      <c r="T53" s="838"/>
      <c r="U53" s="838"/>
      <c r="V53" s="838"/>
      <c r="W53" s="838"/>
      <c r="X53" s="838"/>
      <c r="Y53" s="838"/>
      <c r="Z53" s="838"/>
      <c r="AA53" s="838"/>
      <c r="AB53" s="838"/>
      <c r="AC53" s="838"/>
      <c r="AD53" s="838"/>
      <c r="AE53" s="839"/>
      <c r="AF53" s="788"/>
      <c r="AG53" s="789"/>
      <c r="AH53" s="789"/>
      <c r="AI53" s="789"/>
      <c r="AJ53" s="790"/>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5"/>
      <c r="DW53" s="776"/>
      <c r="DX53" s="776"/>
      <c r="DY53" s="776"/>
      <c r="DZ53" s="781"/>
      <c r="EA53" s="230"/>
    </row>
    <row r="54" spans="1:131" ht="26.25" customHeight="1" x14ac:dyDescent="0.2">
      <c r="A54" s="238">
        <v>27</v>
      </c>
      <c r="B54" s="782"/>
      <c r="C54" s="783"/>
      <c r="D54" s="783"/>
      <c r="E54" s="783"/>
      <c r="F54" s="783"/>
      <c r="G54" s="783"/>
      <c r="H54" s="783"/>
      <c r="I54" s="783"/>
      <c r="J54" s="783"/>
      <c r="K54" s="783"/>
      <c r="L54" s="783"/>
      <c r="M54" s="783"/>
      <c r="N54" s="783"/>
      <c r="O54" s="783"/>
      <c r="P54" s="784"/>
      <c r="Q54" s="837"/>
      <c r="R54" s="838"/>
      <c r="S54" s="838"/>
      <c r="T54" s="838"/>
      <c r="U54" s="838"/>
      <c r="V54" s="838"/>
      <c r="W54" s="838"/>
      <c r="X54" s="838"/>
      <c r="Y54" s="838"/>
      <c r="Z54" s="838"/>
      <c r="AA54" s="838"/>
      <c r="AB54" s="838"/>
      <c r="AC54" s="838"/>
      <c r="AD54" s="838"/>
      <c r="AE54" s="839"/>
      <c r="AF54" s="788"/>
      <c r="AG54" s="789"/>
      <c r="AH54" s="789"/>
      <c r="AI54" s="789"/>
      <c r="AJ54" s="790"/>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5"/>
      <c r="DW54" s="776"/>
      <c r="DX54" s="776"/>
      <c r="DY54" s="776"/>
      <c r="DZ54" s="781"/>
      <c r="EA54" s="230"/>
    </row>
    <row r="55" spans="1:131" ht="26.25" customHeight="1" x14ac:dyDescent="0.2">
      <c r="A55" s="238">
        <v>28</v>
      </c>
      <c r="B55" s="782"/>
      <c r="C55" s="783"/>
      <c r="D55" s="783"/>
      <c r="E55" s="783"/>
      <c r="F55" s="783"/>
      <c r="G55" s="783"/>
      <c r="H55" s="783"/>
      <c r="I55" s="783"/>
      <c r="J55" s="783"/>
      <c r="K55" s="783"/>
      <c r="L55" s="783"/>
      <c r="M55" s="783"/>
      <c r="N55" s="783"/>
      <c r="O55" s="783"/>
      <c r="P55" s="784"/>
      <c r="Q55" s="837"/>
      <c r="R55" s="838"/>
      <c r="S55" s="838"/>
      <c r="T55" s="838"/>
      <c r="U55" s="838"/>
      <c r="V55" s="838"/>
      <c r="W55" s="838"/>
      <c r="X55" s="838"/>
      <c r="Y55" s="838"/>
      <c r="Z55" s="838"/>
      <c r="AA55" s="838"/>
      <c r="AB55" s="838"/>
      <c r="AC55" s="838"/>
      <c r="AD55" s="838"/>
      <c r="AE55" s="839"/>
      <c r="AF55" s="788"/>
      <c r="AG55" s="789"/>
      <c r="AH55" s="789"/>
      <c r="AI55" s="789"/>
      <c r="AJ55" s="790"/>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5"/>
      <c r="DW55" s="776"/>
      <c r="DX55" s="776"/>
      <c r="DY55" s="776"/>
      <c r="DZ55" s="781"/>
      <c r="EA55" s="230"/>
    </row>
    <row r="56" spans="1:131" ht="26.25" customHeight="1" x14ac:dyDescent="0.2">
      <c r="A56" s="238">
        <v>29</v>
      </c>
      <c r="B56" s="782"/>
      <c r="C56" s="783"/>
      <c r="D56" s="783"/>
      <c r="E56" s="783"/>
      <c r="F56" s="783"/>
      <c r="G56" s="783"/>
      <c r="H56" s="783"/>
      <c r="I56" s="783"/>
      <c r="J56" s="783"/>
      <c r="K56" s="783"/>
      <c r="L56" s="783"/>
      <c r="M56" s="783"/>
      <c r="N56" s="783"/>
      <c r="O56" s="783"/>
      <c r="P56" s="784"/>
      <c r="Q56" s="837"/>
      <c r="R56" s="838"/>
      <c r="S56" s="838"/>
      <c r="T56" s="838"/>
      <c r="U56" s="838"/>
      <c r="V56" s="838"/>
      <c r="W56" s="838"/>
      <c r="X56" s="838"/>
      <c r="Y56" s="838"/>
      <c r="Z56" s="838"/>
      <c r="AA56" s="838"/>
      <c r="AB56" s="838"/>
      <c r="AC56" s="838"/>
      <c r="AD56" s="838"/>
      <c r="AE56" s="839"/>
      <c r="AF56" s="788"/>
      <c r="AG56" s="789"/>
      <c r="AH56" s="789"/>
      <c r="AI56" s="789"/>
      <c r="AJ56" s="790"/>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5"/>
      <c r="DW56" s="776"/>
      <c r="DX56" s="776"/>
      <c r="DY56" s="776"/>
      <c r="DZ56" s="781"/>
      <c r="EA56" s="230"/>
    </row>
    <row r="57" spans="1:131" ht="26.25" customHeight="1" x14ac:dyDescent="0.2">
      <c r="A57" s="238">
        <v>30</v>
      </c>
      <c r="B57" s="782"/>
      <c r="C57" s="783"/>
      <c r="D57" s="783"/>
      <c r="E57" s="783"/>
      <c r="F57" s="783"/>
      <c r="G57" s="783"/>
      <c r="H57" s="783"/>
      <c r="I57" s="783"/>
      <c r="J57" s="783"/>
      <c r="K57" s="783"/>
      <c r="L57" s="783"/>
      <c r="M57" s="783"/>
      <c r="N57" s="783"/>
      <c r="O57" s="783"/>
      <c r="P57" s="784"/>
      <c r="Q57" s="837"/>
      <c r="R57" s="838"/>
      <c r="S57" s="838"/>
      <c r="T57" s="838"/>
      <c r="U57" s="838"/>
      <c r="V57" s="838"/>
      <c r="W57" s="838"/>
      <c r="X57" s="838"/>
      <c r="Y57" s="838"/>
      <c r="Z57" s="838"/>
      <c r="AA57" s="838"/>
      <c r="AB57" s="838"/>
      <c r="AC57" s="838"/>
      <c r="AD57" s="838"/>
      <c r="AE57" s="839"/>
      <c r="AF57" s="788"/>
      <c r="AG57" s="789"/>
      <c r="AH57" s="789"/>
      <c r="AI57" s="789"/>
      <c r="AJ57" s="790"/>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5"/>
      <c r="DW57" s="776"/>
      <c r="DX57" s="776"/>
      <c r="DY57" s="776"/>
      <c r="DZ57" s="781"/>
      <c r="EA57" s="230"/>
    </row>
    <row r="58" spans="1:131" ht="26.25" customHeight="1" x14ac:dyDescent="0.2">
      <c r="A58" s="238">
        <v>31</v>
      </c>
      <c r="B58" s="782"/>
      <c r="C58" s="783"/>
      <c r="D58" s="783"/>
      <c r="E58" s="783"/>
      <c r="F58" s="783"/>
      <c r="G58" s="783"/>
      <c r="H58" s="783"/>
      <c r="I58" s="783"/>
      <c r="J58" s="783"/>
      <c r="K58" s="783"/>
      <c r="L58" s="783"/>
      <c r="M58" s="783"/>
      <c r="N58" s="783"/>
      <c r="O58" s="783"/>
      <c r="P58" s="784"/>
      <c r="Q58" s="837"/>
      <c r="R58" s="838"/>
      <c r="S58" s="838"/>
      <c r="T58" s="838"/>
      <c r="U58" s="838"/>
      <c r="V58" s="838"/>
      <c r="W58" s="838"/>
      <c r="X58" s="838"/>
      <c r="Y58" s="838"/>
      <c r="Z58" s="838"/>
      <c r="AA58" s="838"/>
      <c r="AB58" s="838"/>
      <c r="AC58" s="838"/>
      <c r="AD58" s="838"/>
      <c r="AE58" s="839"/>
      <c r="AF58" s="788"/>
      <c r="AG58" s="789"/>
      <c r="AH58" s="789"/>
      <c r="AI58" s="789"/>
      <c r="AJ58" s="790"/>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5"/>
      <c r="DW58" s="776"/>
      <c r="DX58" s="776"/>
      <c r="DY58" s="776"/>
      <c r="DZ58" s="781"/>
      <c r="EA58" s="230"/>
    </row>
    <row r="59" spans="1:131" ht="26.25" customHeight="1" x14ac:dyDescent="0.2">
      <c r="A59" s="238">
        <v>32</v>
      </c>
      <c r="B59" s="782"/>
      <c r="C59" s="783"/>
      <c r="D59" s="783"/>
      <c r="E59" s="783"/>
      <c r="F59" s="783"/>
      <c r="G59" s="783"/>
      <c r="H59" s="783"/>
      <c r="I59" s="783"/>
      <c r="J59" s="783"/>
      <c r="K59" s="783"/>
      <c r="L59" s="783"/>
      <c r="M59" s="783"/>
      <c r="N59" s="783"/>
      <c r="O59" s="783"/>
      <c r="P59" s="784"/>
      <c r="Q59" s="837"/>
      <c r="R59" s="838"/>
      <c r="S59" s="838"/>
      <c r="T59" s="838"/>
      <c r="U59" s="838"/>
      <c r="V59" s="838"/>
      <c r="W59" s="838"/>
      <c r="X59" s="838"/>
      <c r="Y59" s="838"/>
      <c r="Z59" s="838"/>
      <c r="AA59" s="838"/>
      <c r="AB59" s="838"/>
      <c r="AC59" s="838"/>
      <c r="AD59" s="838"/>
      <c r="AE59" s="839"/>
      <c r="AF59" s="788"/>
      <c r="AG59" s="789"/>
      <c r="AH59" s="789"/>
      <c r="AI59" s="789"/>
      <c r="AJ59" s="790"/>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5"/>
      <c r="DW59" s="776"/>
      <c r="DX59" s="776"/>
      <c r="DY59" s="776"/>
      <c r="DZ59" s="781"/>
      <c r="EA59" s="230"/>
    </row>
    <row r="60" spans="1:131" ht="26.25" customHeight="1" x14ac:dyDescent="0.2">
      <c r="A60" s="238">
        <v>33</v>
      </c>
      <c r="B60" s="782"/>
      <c r="C60" s="783"/>
      <c r="D60" s="783"/>
      <c r="E60" s="783"/>
      <c r="F60" s="783"/>
      <c r="G60" s="783"/>
      <c r="H60" s="783"/>
      <c r="I60" s="783"/>
      <c r="J60" s="783"/>
      <c r="K60" s="783"/>
      <c r="L60" s="783"/>
      <c r="M60" s="783"/>
      <c r="N60" s="783"/>
      <c r="O60" s="783"/>
      <c r="P60" s="784"/>
      <c r="Q60" s="837"/>
      <c r="R60" s="838"/>
      <c r="S60" s="838"/>
      <c r="T60" s="838"/>
      <c r="U60" s="838"/>
      <c r="V60" s="838"/>
      <c r="W60" s="838"/>
      <c r="X60" s="838"/>
      <c r="Y60" s="838"/>
      <c r="Z60" s="838"/>
      <c r="AA60" s="838"/>
      <c r="AB60" s="838"/>
      <c r="AC60" s="838"/>
      <c r="AD60" s="838"/>
      <c r="AE60" s="839"/>
      <c r="AF60" s="788"/>
      <c r="AG60" s="789"/>
      <c r="AH60" s="789"/>
      <c r="AI60" s="789"/>
      <c r="AJ60" s="790"/>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5"/>
      <c r="DW60" s="776"/>
      <c r="DX60" s="776"/>
      <c r="DY60" s="776"/>
      <c r="DZ60" s="781"/>
      <c r="EA60" s="230"/>
    </row>
    <row r="61" spans="1:131" ht="26.25" customHeight="1" thickBot="1" x14ac:dyDescent="0.25">
      <c r="A61" s="238">
        <v>34</v>
      </c>
      <c r="B61" s="782"/>
      <c r="C61" s="783"/>
      <c r="D61" s="783"/>
      <c r="E61" s="783"/>
      <c r="F61" s="783"/>
      <c r="G61" s="783"/>
      <c r="H61" s="783"/>
      <c r="I61" s="783"/>
      <c r="J61" s="783"/>
      <c r="K61" s="783"/>
      <c r="L61" s="783"/>
      <c r="M61" s="783"/>
      <c r="N61" s="783"/>
      <c r="O61" s="783"/>
      <c r="P61" s="784"/>
      <c r="Q61" s="837"/>
      <c r="R61" s="838"/>
      <c r="S61" s="838"/>
      <c r="T61" s="838"/>
      <c r="U61" s="838"/>
      <c r="V61" s="838"/>
      <c r="W61" s="838"/>
      <c r="X61" s="838"/>
      <c r="Y61" s="838"/>
      <c r="Z61" s="838"/>
      <c r="AA61" s="838"/>
      <c r="AB61" s="838"/>
      <c r="AC61" s="838"/>
      <c r="AD61" s="838"/>
      <c r="AE61" s="839"/>
      <c r="AF61" s="788"/>
      <c r="AG61" s="789"/>
      <c r="AH61" s="789"/>
      <c r="AI61" s="789"/>
      <c r="AJ61" s="790"/>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5"/>
      <c r="DW61" s="776"/>
      <c r="DX61" s="776"/>
      <c r="DY61" s="776"/>
      <c r="DZ61" s="781"/>
      <c r="EA61" s="230"/>
    </row>
    <row r="62" spans="1:131" ht="26.25" customHeight="1" x14ac:dyDescent="0.2">
      <c r="A62" s="238">
        <v>35</v>
      </c>
      <c r="B62" s="782"/>
      <c r="C62" s="783"/>
      <c r="D62" s="783"/>
      <c r="E62" s="783"/>
      <c r="F62" s="783"/>
      <c r="G62" s="783"/>
      <c r="H62" s="783"/>
      <c r="I62" s="783"/>
      <c r="J62" s="783"/>
      <c r="K62" s="783"/>
      <c r="L62" s="783"/>
      <c r="M62" s="783"/>
      <c r="N62" s="783"/>
      <c r="O62" s="783"/>
      <c r="P62" s="784"/>
      <c r="Q62" s="837"/>
      <c r="R62" s="838"/>
      <c r="S62" s="838"/>
      <c r="T62" s="838"/>
      <c r="U62" s="838"/>
      <c r="V62" s="838"/>
      <c r="W62" s="838"/>
      <c r="X62" s="838"/>
      <c r="Y62" s="838"/>
      <c r="Z62" s="838"/>
      <c r="AA62" s="838"/>
      <c r="AB62" s="838"/>
      <c r="AC62" s="838"/>
      <c r="AD62" s="838"/>
      <c r="AE62" s="839"/>
      <c r="AF62" s="788"/>
      <c r="AG62" s="789"/>
      <c r="AH62" s="789"/>
      <c r="AI62" s="789"/>
      <c r="AJ62" s="790"/>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421</v>
      </c>
      <c r="BK62" s="808"/>
      <c r="BL62" s="808"/>
      <c r="BM62" s="808"/>
      <c r="BN62" s="809"/>
      <c r="BO62" s="241"/>
      <c r="BP62" s="241"/>
      <c r="BQ62" s="238">
        <v>56</v>
      </c>
      <c r="BR62" s="239"/>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5"/>
      <c r="DW62" s="776"/>
      <c r="DX62" s="776"/>
      <c r="DY62" s="776"/>
      <c r="DZ62" s="781"/>
      <c r="EA62" s="230"/>
    </row>
    <row r="63" spans="1:131" ht="26.25" customHeight="1" thickBot="1" x14ac:dyDescent="0.25">
      <c r="A63" s="240" t="s">
        <v>399</v>
      </c>
      <c r="B63" s="791" t="s">
        <v>422</v>
      </c>
      <c r="C63" s="792"/>
      <c r="D63" s="792"/>
      <c r="E63" s="792"/>
      <c r="F63" s="792"/>
      <c r="G63" s="792"/>
      <c r="H63" s="792"/>
      <c r="I63" s="792"/>
      <c r="J63" s="792"/>
      <c r="K63" s="792"/>
      <c r="L63" s="792"/>
      <c r="M63" s="792"/>
      <c r="N63" s="792"/>
      <c r="O63" s="792"/>
      <c r="P63" s="793"/>
      <c r="Q63" s="842"/>
      <c r="R63" s="843"/>
      <c r="S63" s="843"/>
      <c r="T63" s="843"/>
      <c r="U63" s="843"/>
      <c r="V63" s="843"/>
      <c r="W63" s="843"/>
      <c r="X63" s="843"/>
      <c r="Y63" s="843"/>
      <c r="Z63" s="843"/>
      <c r="AA63" s="843"/>
      <c r="AB63" s="843"/>
      <c r="AC63" s="843"/>
      <c r="AD63" s="843"/>
      <c r="AE63" s="844"/>
      <c r="AF63" s="845">
        <v>6167</v>
      </c>
      <c r="AG63" s="846"/>
      <c r="AH63" s="846"/>
      <c r="AI63" s="846"/>
      <c r="AJ63" s="847"/>
      <c r="AK63" s="848"/>
      <c r="AL63" s="843"/>
      <c r="AM63" s="843"/>
      <c r="AN63" s="843"/>
      <c r="AO63" s="843"/>
      <c r="AP63" s="846">
        <v>20591</v>
      </c>
      <c r="AQ63" s="846"/>
      <c r="AR63" s="846"/>
      <c r="AS63" s="846"/>
      <c r="AT63" s="846"/>
      <c r="AU63" s="846">
        <v>10153</v>
      </c>
      <c r="AV63" s="846"/>
      <c r="AW63" s="846"/>
      <c r="AX63" s="846"/>
      <c r="AY63" s="846"/>
      <c r="AZ63" s="850"/>
      <c r="BA63" s="850"/>
      <c r="BB63" s="850"/>
      <c r="BC63" s="850"/>
      <c r="BD63" s="850"/>
      <c r="BE63" s="851"/>
      <c r="BF63" s="851"/>
      <c r="BG63" s="851"/>
      <c r="BH63" s="851"/>
      <c r="BI63" s="852"/>
      <c r="BJ63" s="853" t="s">
        <v>141</v>
      </c>
      <c r="BK63" s="854"/>
      <c r="BL63" s="854"/>
      <c r="BM63" s="854"/>
      <c r="BN63" s="855"/>
      <c r="BO63" s="241"/>
      <c r="BP63" s="241"/>
      <c r="BQ63" s="238">
        <v>57</v>
      </c>
      <c r="BR63" s="239"/>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5"/>
      <c r="DW63" s="776"/>
      <c r="DX63" s="776"/>
      <c r="DY63" s="776"/>
      <c r="DZ63" s="781"/>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5"/>
      <c r="DW64" s="776"/>
      <c r="DX64" s="776"/>
      <c r="DY64" s="776"/>
      <c r="DZ64" s="781"/>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5"/>
      <c r="DW65" s="776"/>
      <c r="DX65" s="776"/>
      <c r="DY65" s="776"/>
      <c r="DZ65" s="781"/>
      <c r="EA65" s="230"/>
    </row>
    <row r="66" spans="1:131" ht="26.25" customHeight="1" x14ac:dyDescent="0.2">
      <c r="A66" s="729" t="s">
        <v>424</v>
      </c>
      <c r="B66" s="730"/>
      <c r="C66" s="730"/>
      <c r="D66" s="730"/>
      <c r="E66" s="730"/>
      <c r="F66" s="730"/>
      <c r="G66" s="730"/>
      <c r="H66" s="730"/>
      <c r="I66" s="730"/>
      <c r="J66" s="730"/>
      <c r="K66" s="730"/>
      <c r="L66" s="730"/>
      <c r="M66" s="730"/>
      <c r="N66" s="730"/>
      <c r="O66" s="730"/>
      <c r="P66" s="731"/>
      <c r="Q66" s="735" t="s">
        <v>425</v>
      </c>
      <c r="R66" s="736"/>
      <c r="S66" s="736"/>
      <c r="T66" s="736"/>
      <c r="U66" s="737"/>
      <c r="V66" s="735" t="s">
        <v>426</v>
      </c>
      <c r="W66" s="736"/>
      <c r="X66" s="736"/>
      <c r="Y66" s="736"/>
      <c r="Z66" s="737"/>
      <c r="AA66" s="735" t="s">
        <v>427</v>
      </c>
      <c r="AB66" s="736"/>
      <c r="AC66" s="736"/>
      <c r="AD66" s="736"/>
      <c r="AE66" s="737"/>
      <c r="AF66" s="856" t="s">
        <v>428</v>
      </c>
      <c r="AG66" s="817"/>
      <c r="AH66" s="817"/>
      <c r="AI66" s="817"/>
      <c r="AJ66" s="857"/>
      <c r="AK66" s="735" t="s">
        <v>429</v>
      </c>
      <c r="AL66" s="730"/>
      <c r="AM66" s="730"/>
      <c r="AN66" s="730"/>
      <c r="AO66" s="731"/>
      <c r="AP66" s="735" t="s">
        <v>430</v>
      </c>
      <c r="AQ66" s="736"/>
      <c r="AR66" s="736"/>
      <c r="AS66" s="736"/>
      <c r="AT66" s="737"/>
      <c r="AU66" s="735" t="s">
        <v>431</v>
      </c>
      <c r="AV66" s="736"/>
      <c r="AW66" s="736"/>
      <c r="AX66" s="736"/>
      <c r="AY66" s="737"/>
      <c r="AZ66" s="735" t="s">
        <v>387</v>
      </c>
      <c r="BA66" s="736"/>
      <c r="BB66" s="736"/>
      <c r="BC66" s="736"/>
      <c r="BD66" s="742"/>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38"/>
      <c r="R67" s="739"/>
      <c r="S67" s="739"/>
      <c r="T67" s="739"/>
      <c r="U67" s="740"/>
      <c r="V67" s="738"/>
      <c r="W67" s="739"/>
      <c r="X67" s="739"/>
      <c r="Y67" s="739"/>
      <c r="Z67" s="740"/>
      <c r="AA67" s="738"/>
      <c r="AB67" s="739"/>
      <c r="AC67" s="739"/>
      <c r="AD67" s="739"/>
      <c r="AE67" s="740"/>
      <c r="AF67" s="858"/>
      <c r="AG67" s="820"/>
      <c r="AH67" s="820"/>
      <c r="AI67" s="820"/>
      <c r="AJ67" s="859"/>
      <c r="AK67" s="860"/>
      <c r="AL67" s="733"/>
      <c r="AM67" s="733"/>
      <c r="AN67" s="733"/>
      <c r="AO67" s="734"/>
      <c r="AP67" s="738"/>
      <c r="AQ67" s="739"/>
      <c r="AR67" s="739"/>
      <c r="AS67" s="739"/>
      <c r="AT67" s="740"/>
      <c r="AU67" s="738"/>
      <c r="AV67" s="739"/>
      <c r="AW67" s="739"/>
      <c r="AX67" s="739"/>
      <c r="AY67" s="740"/>
      <c r="AZ67" s="738"/>
      <c r="BA67" s="739"/>
      <c r="BB67" s="739"/>
      <c r="BC67" s="739"/>
      <c r="BD67" s="744"/>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2">
      <c r="A68" s="236">
        <v>1</v>
      </c>
      <c r="B68" s="871" t="s">
        <v>592</v>
      </c>
      <c r="C68" s="872"/>
      <c r="D68" s="872"/>
      <c r="E68" s="872"/>
      <c r="F68" s="872"/>
      <c r="G68" s="872"/>
      <c r="H68" s="872"/>
      <c r="I68" s="872"/>
      <c r="J68" s="872"/>
      <c r="K68" s="872"/>
      <c r="L68" s="872"/>
      <c r="M68" s="872"/>
      <c r="N68" s="872"/>
      <c r="O68" s="872"/>
      <c r="P68" s="873"/>
      <c r="Q68" s="874">
        <v>3125</v>
      </c>
      <c r="R68" s="868"/>
      <c r="S68" s="868"/>
      <c r="T68" s="868"/>
      <c r="U68" s="868"/>
      <c r="V68" s="868">
        <v>3099</v>
      </c>
      <c r="W68" s="868"/>
      <c r="X68" s="868"/>
      <c r="Y68" s="868"/>
      <c r="Z68" s="868"/>
      <c r="AA68" s="868">
        <v>26</v>
      </c>
      <c r="AB68" s="868"/>
      <c r="AC68" s="868"/>
      <c r="AD68" s="868"/>
      <c r="AE68" s="868"/>
      <c r="AF68" s="868">
        <v>26</v>
      </c>
      <c r="AG68" s="868"/>
      <c r="AH68" s="868"/>
      <c r="AI68" s="868"/>
      <c r="AJ68" s="868"/>
      <c r="AK68" s="868" t="s">
        <v>591</v>
      </c>
      <c r="AL68" s="868"/>
      <c r="AM68" s="868"/>
      <c r="AN68" s="868"/>
      <c r="AO68" s="868"/>
      <c r="AP68" s="868">
        <v>980</v>
      </c>
      <c r="AQ68" s="868"/>
      <c r="AR68" s="868"/>
      <c r="AS68" s="868"/>
      <c r="AT68" s="868"/>
      <c r="AU68" s="868">
        <v>289</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2">
      <c r="A69" s="238">
        <v>2</v>
      </c>
      <c r="B69" s="875" t="s">
        <v>593</v>
      </c>
      <c r="C69" s="876"/>
      <c r="D69" s="876"/>
      <c r="E69" s="876"/>
      <c r="F69" s="876"/>
      <c r="G69" s="876"/>
      <c r="H69" s="876"/>
      <c r="I69" s="876"/>
      <c r="J69" s="876"/>
      <c r="K69" s="876"/>
      <c r="L69" s="876"/>
      <c r="M69" s="876"/>
      <c r="N69" s="876"/>
      <c r="O69" s="876"/>
      <c r="P69" s="877"/>
      <c r="Q69" s="878">
        <v>2779</v>
      </c>
      <c r="R69" s="832"/>
      <c r="S69" s="832"/>
      <c r="T69" s="832"/>
      <c r="U69" s="832"/>
      <c r="V69" s="832">
        <v>2682</v>
      </c>
      <c r="W69" s="832"/>
      <c r="X69" s="832"/>
      <c r="Y69" s="832"/>
      <c r="Z69" s="832"/>
      <c r="AA69" s="832">
        <v>97</v>
      </c>
      <c r="AB69" s="832"/>
      <c r="AC69" s="832"/>
      <c r="AD69" s="832"/>
      <c r="AE69" s="832"/>
      <c r="AF69" s="832">
        <v>97</v>
      </c>
      <c r="AG69" s="832"/>
      <c r="AH69" s="832"/>
      <c r="AI69" s="832"/>
      <c r="AJ69" s="832"/>
      <c r="AK69" s="832" t="s">
        <v>591</v>
      </c>
      <c r="AL69" s="832"/>
      <c r="AM69" s="832"/>
      <c r="AN69" s="832"/>
      <c r="AO69" s="832"/>
      <c r="AP69" s="832">
        <v>1619</v>
      </c>
      <c r="AQ69" s="832"/>
      <c r="AR69" s="832"/>
      <c r="AS69" s="832"/>
      <c r="AT69" s="832"/>
      <c r="AU69" s="832">
        <v>477</v>
      </c>
      <c r="AV69" s="832"/>
      <c r="AW69" s="832"/>
      <c r="AX69" s="832"/>
      <c r="AY69" s="832"/>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2">
      <c r="A70" s="238">
        <v>3</v>
      </c>
      <c r="B70" s="875" t="s">
        <v>594</v>
      </c>
      <c r="C70" s="876"/>
      <c r="D70" s="876"/>
      <c r="E70" s="876"/>
      <c r="F70" s="876"/>
      <c r="G70" s="876"/>
      <c r="H70" s="876"/>
      <c r="I70" s="876"/>
      <c r="J70" s="876"/>
      <c r="K70" s="876"/>
      <c r="L70" s="876"/>
      <c r="M70" s="876"/>
      <c r="N70" s="876"/>
      <c r="O70" s="876"/>
      <c r="P70" s="877"/>
      <c r="Q70" s="878">
        <v>637</v>
      </c>
      <c r="R70" s="832"/>
      <c r="S70" s="832"/>
      <c r="T70" s="832"/>
      <c r="U70" s="832"/>
      <c r="V70" s="832">
        <v>628</v>
      </c>
      <c r="W70" s="832"/>
      <c r="X70" s="832"/>
      <c r="Y70" s="832"/>
      <c r="Z70" s="832"/>
      <c r="AA70" s="832">
        <v>9</v>
      </c>
      <c r="AB70" s="832"/>
      <c r="AC70" s="832"/>
      <c r="AD70" s="832"/>
      <c r="AE70" s="832"/>
      <c r="AF70" s="832">
        <v>9</v>
      </c>
      <c r="AG70" s="832"/>
      <c r="AH70" s="832"/>
      <c r="AI70" s="832"/>
      <c r="AJ70" s="832"/>
      <c r="AK70" s="832" t="s">
        <v>591</v>
      </c>
      <c r="AL70" s="832"/>
      <c r="AM70" s="832"/>
      <c r="AN70" s="832"/>
      <c r="AO70" s="832"/>
      <c r="AP70" s="832">
        <v>118</v>
      </c>
      <c r="AQ70" s="832"/>
      <c r="AR70" s="832"/>
      <c r="AS70" s="832"/>
      <c r="AT70" s="832"/>
      <c r="AU70" s="832">
        <v>59</v>
      </c>
      <c r="AV70" s="832"/>
      <c r="AW70" s="832"/>
      <c r="AX70" s="832"/>
      <c r="AY70" s="832"/>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2">
      <c r="A71" s="238">
        <v>4</v>
      </c>
      <c r="B71" s="875" t="s">
        <v>595</v>
      </c>
      <c r="C71" s="876"/>
      <c r="D71" s="876"/>
      <c r="E71" s="876"/>
      <c r="F71" s="876"/>
      <c r="G71" s="876"/>
      <c r="H71" s="876"/>
      <c r="I71" s="876"/>
      <c r="J71" s="876"/>
      <c r="K71" s="876"/>
      <c r="L71" s="876"/>
      <c r="M71" s="876"/>
      <c r="N71" s="876"/>
      <c r="O71" s="876"/>
      <c r="P71" s="877"/>
      <c r="Q71" s="878">
        <v>99</v>
      </c>
      <c r="R71" s="832"/>
      <c r="S71" s="832"/>
      <c r="T71" s="832"/>
      <c r="U71" s="832"/>
      <c r="V71" s="832">
        <v>96</v>
      </c>
      <c r="W71" s="832"/>
      <c r="X71" s="832"/>
      <c r="Y71" s="832"/>
      <c r="Z71" s="832"/>
      <c r="AA71" s="832">
        <v>3</v>
      </c>
      <c r="AB71" s="832"/>
      <c r="AC71" s="832"/>
      <c r="AD71" s="832"/>
      <c r="AE71" s="832"/>
      <c r="AF71" s="832">
        <v>3</v>
      </c>
      <c r="AG71" s="832"/>
      <c r="AH71" s="832"/>
      <c r="AI71" s="832"/>
      <c r="AJ71" s="832"/>
      <c r="AK71" s="832" t="s">
        <v>591</v>
      </c>
      <c r="AL71" s="832"/>
      <c r="AM71" s="832"/>
      <c r="AN71" s="832"/>
      <c r="AO71" s="832"/>
      <c r="AP71" s="832" t="s">
        <v>591</v>
      </c>
      <c r="AQ71" s="832"/>
      <c r="AR71" s="832"/>
      <c r="AS71" s="832"/>
      <c r="AT71" s="832"/>
      <c r="AU71" s="832" t="s">
        <v>591</v>
      </c>
      <c r="AV71" s="832"/>
      <c r="AW71" s="832"/>
      <c r="AX71" s="832"/>
      <c r="AY71" s="832"/>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2">
      <c r="A72" s="238">
        <v>5</v>
      </c>
      <c r="B72" s="875" t="s">
        <v>596</v>
      </c>
      <c r="C72" s="876"/>
      <c r="D72" s="876"/>
      <c r="E72" s="876"/>
      <c r="F72" s="876"/>
      <c r="G72" s="876"/>
      <c r="H72" s="876"/>
      <c r="I72" s="876"/>
      <c r="J72" s="876"/>
      <c r="K72" s="876"/>
      <c r="L72" s="876"/>
      <c r="M72" s="876"/>
      <c r="N72" s="876"/>
      <c r="O72" s="876"/>
      <c r="P72" s="877"/>
      <c r="Q72" s="878">
        <v>1</v>
      </c>
      <c r="R72" s="832"/>
      <c r="S72" s="832"/>
      <c r="T72" s="832"/>
      <c r="U72" s="832"/>
      <c r="V72" s="832">
        <v>1</v>
      </c>
      <c r="W72" s="832"/>
      <c r="X72" s="832"/>
      <c r="Y72" s="832"/>
      <c r="Z72" s="832"/>
      <c r="AA72" s="832" t="s">
        <v>591</v>
      </c>
      <c r="AB72" s="832"/>
      <c r="AC72" s="832"/>
      <c r="AD72" s="832"/>
      <c r="AE72" s="832"/>
      <c r="AF72" s="832" t="s">
        <v>591</v>
      </c>
      <c r="AG72" s="832"/>
      <c r="AH72" s="832"/>
      <c r="AI72" s="832"/>
      <c r="AJ72" s="832"/>
      <c r="AK72" s="832" t="s">
        <v>591</v>
      </c>
      <c r="AL72" s="832"/>
      <c r="AM72" s="832"/>
      <c r="AN72" s="832"/>
      <c r="AO72" s="832"/>
      <c r="AP72" s="832" t="s">
        <v>591</v>
      </c>
      <c r="AQ72" s="832"/>
      <c r="AR72" s="832"/>
      <c r="AS72" s="832"/>
      <c r="AT72" s="832"/>
      <c r="AU72" s="832" t="s">
        <v>591</v>
      </c>
      <c r="AV72" s="832"/>
      <c r="AW72" s="832"/>
      <c r="AX72" s="832"/>
      <c r="AY72" s="832"/>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2">
      <c r="A73" s="238">
        <v>6</v>
      </c>
      <c r="B73" s="875" t="s">
        <v>597</v>
      </c>
      <c r="C73" s="876"/>
      <c r="D73" s="876"/>
      <c r="E73" s="876"/>
      <c r="F73" s="876"/>
      <c r="G73" s="876"/>
      <c r="H73" s="876"/>
      <c r="I73" s="876"/>
      <c r="J73" s="876"/>
      <c r="K73" s="876"/>
      <c r="L73" s="876"/>
      <c r="M73" s="876"/>
      <c r="N73" s="876"/>
      <c r="O73" s="876"/>
      <c r="P73" s="877"/>
      <c r="Q73" s="878">
        <v>194</v>
      </c>
      <c r="R73" s="832"/>
      <c r="S73" s="832"/>
      <c r="T73" s="832"/>
      <c r="U73" s="832"/>
      <c r="V73" s="832">
        <v>178</v>
      </c>
      <c r="W73" s="832"/>
      <c r="X73" s="832"/>
      <c r="Y73" s="832"/>
      <c r="Z73" s="832"/>
      <c r="AA73" s="832">
        <v>16</v>
      </c>
      <c r="AB73" s="832"/>
      <c r="AC73" s="832"/>
      <c r="AD73" s="832"/>
      <c r="AE73" s="832"/>
      <c r="AF73" s="832">
        <v>16</v>
      </c>
      <c r="AG73" s="832"/>
      <c r="AH73" s="832"/>
      <c r="AI73" s="832"/>
      <c r="AJ73" s="832"/>
      <c r="AK73" s="832" t="s">
        <v>591</v>
      </c>
      <c r="AL73" s="832"/>
      <c r="AM73" s="832"/>
      <c r="AN73" s="832"/>
      <c r="AO73" s="832"/>
      <c r="AP73" s="832" t="s">
        <v>591</v>
      </c>
      <c r="AQ73" s="832"/>
      <c r="AR73" s="832"/>
      <c r="AS73" s="832"/>
      <c r="AT73" s="832"/>
      <c r="AU73" s="832" t="s">
        <v>591</v>
      </c>
      <c r="AV73" s="832"/>
      <c r="AW73" s="832"/>
      <c r="AX73" s="832"/>
      <c r="AY73" s="832"/>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2">
      <c r="A74" s="238">
        <v>7</v>
      </c>
      <c r="B74" s="875" t="s">
        <v>598</v>
      </c>
      <c r="C74" s="876"/>
      <c r="D74" s="876"/>
      <c r="E74" s="876"/>
      <c r="F74" s="876"/>
      <c r="G74" s="876"/>
      <c r="H74" s="876"/>
      <c r="I74" s="876"/>
      <c r="J74" s="876"/>
      <c r="K74" s="876"/>
      <c r="L74" s="876"/>
      <c r="M74" s="876"/>
      <c r="N74" s="876"/>
      <c r="O74" s="876"/>
      <c r="P74" s="877"/>
      <c r="Q74" s="878">
        <v>1305178</v>
      </c>
      <c r="R74" s="832"/>
      <c r="S74" s="832"/>
      <c r="T74" s="832"/>
      <c r="U74" s="832"/>
      <c r="V74" s="832">
        <v>1290844</v>
      </c>
      <c r="W74" s="832"/>
      <c r="X74" s="832"/>
      <c r="Y74" s="832"/>
      <c r="Z74" s="832"/>
      <c r="AA74" s="832">
        <v>14334</v>
      </c>
      <c r="AB74" s="832"/>
      <c r="AC74" s="832"/>
      <c r="AD74" s="832"/>
      <c r="AE74" s="832"/>
      <c r="AF74" s="832">
        <v>14334</v>
      </c>
      <c r="AG74" s="832"/>
      <c r="AH74" s="832"/>
      <c r="AI74" s="832"/>
      <c r="AJ74" s="832"/>
      <c r="AK74" s="832">
        <v>9500</v>
      </c>
      <c r="AL74" s="832"/>
      <c r="AM74" s="832"/>
      <c r="AN74" s="832"/>
      <c r="AO74" s="832"/>
      <c r="AP74" s="832" t="s">
        <v>591</v>
      </c>
      <c r="AQ74" s="832"/>
      <c r="AR74" s="832"/>
      <c r="AS74" s="832"/>
      <c r="AT74" s="832"/>
      <c r="AU74" s="832" t="s">
        <v>591</v>
      </c>
      <c r="AV74" s="832"/>
      <c r="AW74" s="832"/>
      <c r="AX74" s="832"/>
      <c r="AY74" s="832"/>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2">
      <c r="A75" s="238">
        <v>8</v>
      </c>
      <c r="B75" s="875" t="s">
        <v>599</v>
      </c>
      <c r="C75" s="876"/>
      <c r="D75" s="876"/>
      <c r="E75" s="876"/>
      <c r="F75" s="876"/>
      <c r="G75" s="876"/>
      <c r="H75" s="876"/>
      <c r="I75" s="876"/>
      <c r="J75" s="876"/>
      <c r="K75" s="876"/>
      <c r="L75" s="876"/>
      <c r="M75" s="876"/>
      <c r="N75" s="876"/>
      <c r="O75" s="876"/>
      <c r="P75" s="877"/>
      <c r="Q75" s="879">
        <v>39180</v>
      </c>
      <c r="R75" s="880"/>
      <c r="S75" s="880"/>
      <c r="T75" s="880"/>
      <c r="U75" s="836"/>
      <c r="V75" s="881">
        <v>36872</v>
      </c>
      <c r="W75" s="880"/>
      <c r="X75" s="880"/>
      <c r="Y75" s="880"/>
      <c r="Z75" s="836"/>
      <c r="AA75" s="881">
        <v>2308</v>
      </c>
      <c r="AB75" s="880"/>
      <c r="AC75" s="880"/>
      <c r="AD75" s="880"/>
      <c r="AE75" s="836"/>
      <c r="AF75" s="881">
        <v>23683</v>
      </c>
      <c r="AG75" s="880"/>
      <c r="AH75" s="880"/>
      <c r="AI75" s="880"/>
      <c r="AJ75" s="836"/>
      <c r="AK75" s="881" t="s">
        <v>591</v>
      </c>
      <c r="AL75" s="880"/>
      <c r="AM75" s="880"/>
      <c r="AN75" s="880"/>
      <c r="AO75" s="836"/>
      <c r="AP75" s="881">
        <v>98164</v>
      </c>
      <c r="AQ75" s="880"/>
      <c r="AR75" s="880"/>
      <c r="AS75" s="880"/>
      <c r="AT75" s="836"/>
      <c r="AU75" s="881" t="s">
        <v>591</v>
      </c>
      <c r="AV75" s="880"/>
      <c r="AW75" s="880"/>
      <c r="AX75" s="880"/>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2">
      <c r="A76" s="238">
        <v>9</v>
      </c>
      <c r="B76" s="875" t="s">
        <v>600</v>
      </c>
      <c r="C76" s="876"/>
      <c r="D76" s="876"/>
      <c r="E76" s="876"/>
      <c r="F76" s="876"/>
      <c r="G76" s="876"/>
      <c r="H76" s="876"/>
      <c r="I76" s="876"/>
      <c r="J76" s="876"/>
      <c r="K76" s="876"/>
      <c r="L76" s="876"/>
      <c r="M76" s="876"/>
      <c r="N76" s="876"/>
      <c r="O76" s="876"/>
      <c r="P76" s="877"/>
      <c r="Q76" s="879">
        <v>6632</v>
      </c>
      <c r="R76" s="880"/>
      <c r="S76" s="880"/>
      <c r="T76" s="880"/>
      <c r="U76" s="836"/>
      <c r="V76" s="881">
        <v>5979</v>
      </c>
      <c r="W76" s="880"/>
      <c r="X76" s="880"/>
      <c r="Y76" s="880"/>
      <c r="Z76" s="836"/>
      <c r="AA76" s="881">
        <v>653</v>
      </c>
      <c r="AB76" s="880"/>
      <c r="AC76" s="880"/>
      <c r="AD76" s="880"/>
      <c r="AE76" s="836"/>
      <c r="AF76" s="881">
        <v>19383</v>
      </c>
      <c r="AG76" s="880"/>
      <c r="AH76" s="880"/>
      <c r="AI76" s="880"/>
      <c r="AJ76" s="836"/>
      <c r="AK76" s="881" t="s">
        <v>591</v>
      </c>
      <c r="AL76" s="880"/>
      <c r="AM76" s="880"/>
      <c r="AN76" s="880"/>
      <c r="AO76" s="836"/>
      <c r="AP76" s="881">
        <v>20120</v>
      </c>
      <c r="AQ76" s="880"/>
      <c r="AR76" s="880"/>
      <c r="AS76" s="880"/>
      <c r="AT76" s="836"/>
      <c r="AU76" s="881" t="s">
        <v>591</v>
      </c>
      <c r="AV76" s="880"/>
      <c r="AW76" s="880"/>
      <c r="AX76" s="880"/>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2">
      <c r="A77" s="238">
        <v>10</v>
      </c>
      <c r="B77" s="875"/>
      <c r="C77" s="876"/>
      <c r="D77" s="876"/>
      <c r="E77" s="876"/>
      <c r="F77" s="876"/>
      <c r="G77" s="876"/>
      <c r="H77" s="876"/>
      <c r="I77" s="876"/>
      <c r="J77" s="876"/>
      <c r="K77" s="876"/>
      <c r="L77" s="876"/>
      <c r="M77" s="876"/>
      <c r="N77" s="876"/>
      <c r="O77" s="876"/>
      <c r="P77" s="877"/>
      <c r="Q77" s="879"/>
      <c r="R77" s="880"/>
      <c r="S77" s="880"/>
      <c r="T77" s="880"/>
      <c r="U77" s="836"/>
      <c r="V77" s="881"/>
      <c r="W77" s="880"/>
      <c r="X77" s="880"/>
      <c r="Y77" s="880"/>
      <c r="Z77" s="836"/>
      <c r="AA77" s="881"/>
      <c r="AB77" s="880"/>
      <c r="AC77" s="880"/>
      <c r="AD77" s="880"/>
      <c r="AE77" s="836"/>
      <c r="AF77" s="881"/>
      <c r="AG77" s="880"/>
      <c r="AH77" s="880"/>
      <c r="AI77" s="880"/>
      <c r="AJ77" s="836"/>
      <c r="AK77" s="881"/>
      <c r="AL77" s="880"/>
      <c r="AM77" s="880"/>
      <c r="AN77" s="880"/>
      <c r="AO77" s="836"/>
      <c r="AP77" s="881"/>
      <c r="AQ77" s="880"/>
      <c r="AR77" s="880"/>
      <c r="AS77" s="880"/>
      <c r="AT77" s="836"/>
      <c r="AU77" s="881"/>
      <c r="AV77" s="880"/>
      <c r="AW77" s="880"/>
      <c r="AX77" s="880"/>
      <c r="AY77" s="836"/>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2">
      <c r="A78" s="238">
        <v>11</v>
      </c>
      <c r="B78" s="875"/>
      <c r="C78" s="876"/>
      <c r="D78" s="876"/>
      <c r="E78" s="876"/>
      <c r="F78" s="876"/>
      <c r="G78" s="876"/>
      <c r="H78" s="876"/>
      <c r="I78" s="876"/>
      <c r="J78" s="876"/>
      <c r="K78" s="876"/>
      <c r="L78" s="876"/>
      <c r="M78" s="876"/>
      <c r="N78" s="876"/>
      <c r="O78" s="876"/>
      <c r="P78" s="877"/>
      <c r="Q78" s="878"/>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2">
      <c r="A79" s="238">
        <v>12</v>
      </c>
      <c r="B79" s="875"/>
      <c r="C79" s="876"/>
      <c r="D79" s="876"/>
      <c r="E79" s="876"/>
      <c r="F79" s="876"/>
      <c r="G79" s="876"/>
      <c r="H79" s="876"/>
      <c r="I79" s="876"/>
      <c r="J79" s="876"/>
      <c r="K79" s="876"/>
      <c r="L79" s="876"/>
      <c r="M79" s="876"/>
      <c r="N79" s="876"/>
      <c r="O79" s="876"/>
      <c r="P79" s="877"/>
      <c r="Q79" s="878"/>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2">
      <c r="A80" s="238">
        <v>13</v>
      </c>
      <c r="B80" s="875"/>
      <c r="C80" s="876"/>
      <c r="D80" s="876"/>
      <c r="E80" s="876"/>
      <c r="F80" s="876"/>
      <c r="G80" s="876"/>
      <c r="H80" s="876"/>
      <c r="I80" s="876"/>
      <c r="J80" s="876"/>
      <c r="K80" s="876"/>
      <c r="L80" s="876"/>
      <c r="M80" s="876"/>
      <c r="N80" s="876"/>
      <c r="O80" s="876"/>
      <c r="P80" s="877"/>
      <c r="Q80" s="878"/>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2">
      <c r="A81" s="238">
        <v>14</v>
      </c>
      <c r="B81" s="875"/>
      <c r="C81" s="876"/>
      <c r="D81" s="876"/>
      <c r="E81" s="876"/>
      <c r="F81" s="876"/>
      <c r="G81" s="876"/>
      <c r="H81" s="876"/>
      <c r="I81" s="876"/>
      <c r="J81" s="876"/>
      <c r="K81" s="876"/>
      <c r="L81" s="876"/>
      <c r="M81" s="876"/>
      <c r="N81" s="876"/>
      <c r="O81" s="876"/>
      <c r="P81" s="877"/>
      <c r="Q81" s="878"/>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2">
      <c r="A82" s="238">
        <v>15</v>
      </c>
      <c r="B82" s="875"/>
      <c r="C82" s="876"/>
      <c r="D82" s="876"/>
      <c r="E82" s="876"/>
      <c r="F82" s="876"/>
      <c r="G82" s="876"/>
      <c r="H82" s="876"/>
      <c r="I82" s="876"/>
      <c r="J82" s="876"/>
      <c r="K82" s="876"/>
      <c r="L82" s="876"/>
      <c r="M82" s="876"/>
      <c r="N82" s="876"/>
      <c r="O82" s="876"/>
      <c r="P82" s="877"/>
      <c r="Q82" s="878"/>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2">
      <c r="A83" s="238">
        <v>16</v>
      </c>
      <c r="B83" s="875"/>
      <c r="C83" s="876"/>
      <c r="D83" s="876"/>
      <c r="E83" s="876"/>
      <c r="F83" s="876"/>
      <c r="G83" s="876"/>
      <c r="H83" s="876"/>
      <c r="I83" s="876"/>
      <c r="J83" s="876"/>
      <c r="K83" s="876"/>
      <c r="L83" s="876"/>
      <c r="M83" s="876"/>
      <c r="N83" s="876"/>
      <c r="O83" s="876"/>
      <c r="P83" s="877"/>
      <c r="Q83" s="878"/>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2">
      <c r="A84" s="238">
        <v>17</v>
      </c>
      <c r="B84" s="875"/>
      <c r="C84" s="876"/>
      <c r="D84" s="876"/>
      <c r="E84" s="876"/>
      <c r="F84" s="876"/>
      <c r="G84" s="876"/>
      <c r="H84" s="876"/>
      <c r="I84" s="876"/>
      <c r="J84" s="876"/>
      <c r="K84" s="876"/>
      <c r="L84" s="876"/>
      <c r="M84" s="876"/>
      <c r="N84" s="876"/>
      <c r="O84" s="876"/>
      <c r="P84" s="877"/>
      <c r="Q84" s="878"/>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2">
      <c r="A85" s="238">
        <v>18</v>
      </c>
      <c r="B85" s="875"/>
      <c r="C85" s="876"/>
      <c r="D85" s="876"/>
      <c r="E85" s="876"/>
      <c r="F85" s="876"/>
      <c r="G85" s="876"/>
      <c r="H85" s="876"/>
      <c r="I85" s="876"/>
      <c r="J85" s="876"/>
      <c r="K85" s="876"/>
      <c r="L85" s="876"/>
      <c r="M85" s="876"/>
      <c r="N85" s="876"/>
      <c r="O85" s="876"/>
      <c r="P85" s="877"/>
      <c r="Q85" s="878"/>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2">
      <c r="A86" s="238">
        <v>19</v>
      </c>
      <c r="B86" s="875"/>
      <c r="C86" s="876"/>
      <c r="D86" s="876"/>
      <c r="E86" s="876"/>
      <c r="F86" s="876"/>
      <c r="G86" s="876"/>
      <c r="H86" s="876"/>
      <c r="I86" s="876"/>
      <c r="J86" s="876"/>
      <c r="K86" s="876"/>
      <c r="L86" s="876"/>
      <c r="M86" s="876"/>
      <c r="N86" s="876"/>
      <c r="O86" s="876"/>
      <c r="P86" s="877"/>
      <c r="Q86" s="878"/>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2">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5">
      <c r="A88" s="240" t="s">
        <v>399</v>
      </c>
      <c r="B88" s="791" t="s">
        <v>432</v>
      </c>
      <c r="C88" s="792"/>
      <c r="D88" s="792"/>
      <c r="E88" s="792"/>
      <c r="F88" s="792"/>
      <c r="G88" s="792"/>
      <c r="H88" s="792"/>
      <c r="I88" s="792"/>
      <c r="J88" s="792"/>
      <c r="K88" s="792"/>
      <c r="L88" s="792"/>
      <c r="M88" s="792"/>
      <c r="N88" s="792"/>
      <c r="O88" s="792"/>
      <c r="P88" s="793"/>
      <c r="Q88" s="842"/>
      <c r="R88" s="843"/>
      <c r="S88" s="843"/>
      <c r="T88" s="843"/>
      <c r="U88" s="843"/>
      <c r="V88" s="843"/>
      <c r="W88" s="843"/>
      <c r="X88" s="843"/>
      <c r="Y88" s="843"/>
      <c r="Z88" s="843"/>
      <c r="AA88" s="843"/>
      <c r="AB88" s="843"/>
      <c r="AC88" s="843"/>
      <c r="AD88" s="843"/>
      <c r="AE88" s="843"/>
      <c r="AF88" s="846">
        <v>57551</v>
      </c>
      <c r="AG88" s="846"/>
      <c r="AH88" s="846"/>
      <c r="AI88" s="846"/>
      <c r="AJ88" s="846"/>
      <c r="AK88" s="843"/>
      <c r="AL88" s="843"/>
      <c r="AM88" s="843"/>
      <c r="AN88" s="843"/>
      <c r="AO88" s="843"/>
      <c r="AP88" s="846">
        <v>121001</v>
      </c>
      <c r="AQ88" s="846"/>
      <c r="AR88" s="846"/>
      <c r="AS88" s="846"/>
      <c r="AT88" s="846"/>
      <c r="AU88" s="846">
        <v>825</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91" t="s">
        <v>433</v>
      </c>
      <c r="BS102" s="792"/>
      <c r="BT102" s="792"/>
      <c r="BU102" s="792"/>
      <c r="BV102" s="792"/>
      <c r="BW102" s="792"/>
      <c r="BX102" s="792"/>
      <c r="BY102" s="792"/>
      <c r="BZ102" s="792"/>
      <c r="CA102" s="792"/>
      <c r="CB102" s="792"/>
      <c r="CC102" s="792"/>
      <c r="CD102" s="792"/>
      <c r="CE102" s="792"/>
      <c r="CF102" s="792"/>
      <c r="CG102" s="793"/>
      <c r="CH102" s="889"/>
      <c r="CI102" s="890"/>
      <c r="CJ102" s="890"/>
      <c r="CK102" s="890"/>
      <c r="CL102" s="891"/>
      <c r="CM102" s="889"/>
      <c r="CN102" s="890"/>
      <c r="CO102" s="890"/>
      <c r="CP102" s="890"/>
      <c r="CQ102" s="891"/>
      <c r="CR102" s="892">
        <v>5</v>
      </c>
      <c r="CS102" s="854"/>
      <c r="CT102" s="854"/>
      <c r="CU102" s="854"/>
      <c r="CV102" s="893"/>
      <c r="CW102" s="892" t="s">
        <v>591</v>
      </c>
      <c r="CX102" s="854"/>
      <c r="CY102" s="854"/>
      <c r="CZ102" s="854"/>
      <c r="DA102" s="893"/>
      <c r="DB102" s="892" t="s">
        <v>591</v>
      </c>
      <c r="DC102" s="854"/>
      <c r="DD102" s="854"/>
      <c r="DE102" s="854"/>
      <c r="DF102" s="893"/>
      <c r="DG102" s="892">
        <v>258</v>
      </c>
      <c r="DH102" s="854"/>
      <c r="DI102" s="854"/>
      <c r="DJ102" s="854"/>
      <c r="DK102" s="893"/>
      <c r="DL102" s="892" t="s">
        <v>591</v>
      </c>
      <c r="DM102" s="854"/>
      <c r="DN102" s="854"/>
      <c r="DO102" s="854"/>
      <c r="DP102" s="893"/>
      <c r="DQ102" s="892" t="s">
        <v>591</v>
      </c>
      <c r="DR102" s="854"/>
      <c r="DS102" s="854"/>
      <c r="DT102" s="854"/>
      <c r="DU102" s="893"/>
      <c r="DV102" s="791"/>
      <c r="DW102" s="792"/>
      <c r="DX102" s="792"/>
      <c r="DY102" s="792"/>
      <c r="DZ102" s="91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9" t="s">
        <v>438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2">
      <c r="A109" s="914" t="s">
        <v>440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441</v>
      </c>
      <c r="AB109" s="895"/>
      <c r="AC109" s="895"/>
      <c r="AD109" s="895"/>
      <c r="AE109" s="896"/>
      <c r="AF109" s="894" t="s">
        <v>442</v>
      </c>
      <c r="AG109" s="895"/>
      <c r="AH109" s="895"/>
      <c r="AI109" s="895"/>
      <c r="AJ109" s="896"/>
      <c r="AK109" s="894" t="s">
        <v>317</v>
      </c>
      <c r="AL109" s="895"/>
      <c r="AM109" s="895"/>
      <c r="AN109" s="895"/>
      <c r="AO109" s="896"/>
      <c r="AP109" s="894" t="s">
        <v>443</v>
      </c>
      <c r="AQ109" s="895"/>
      <c r="AR109" s="895"/>
      <c r="AS109" s="895"/>
      <c r="AT109" s="897"/>
      <c r="AU109" s="914" t="s">
        <v>440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441</v>
      </c>
      <c r="BR109" s="895"/>
      <c r="BS109" s="895"/>
      <c r="BT109" s="895"/>
      <c r="BU109" s="896"/>
      <c r="BV109" s="894" t="s">
        <v>442</v>
      </c>
      <c r="BW109" s="895"/>
      <c r="BX109" s="895"/>
      <c r="BY109" s="895"/>
      <c r="BZ109" s="896"/>
      <c r="CA109" s="894" t="s">
        <v>317</v>
      </c>
      <c r="CB109" s="895"/>
      <c r="CC109" s="895"/>
      <c r="CD109" s="895"/>
      <c r="CE109" s="896"/>
      <c r="CF109" s="915" t="s">
        <v>443</v>
      </c>
      <c r="CG109" s="915"/>
      <c r="CH109" s="915"/>
      <c r="CI109" s="915"/>
      <c r="CJ109" s="915"/>
      <c r="CK109" s="894" t="s">
        <v>444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441</v>
      </c>
      <c r="DH109" s="895"/>
      <c r="DI109" s="895"/>
      <c r="DJ109" s="895"/>
      <c r="DK109" s="896"/>
      <c r="DL109" s="894" t="s">
        <v>442</v>
      </c>
      <c r="DM109" s="895"/>
      <c r="DN109" s="895"/>
      <c r="DO109" s="895"/>
      <c r="DP109" s="896"/>
      <c r="DQ109" s="894" t="s">
        <v>317</v>
      </c>
      <c r="DR109" s="895"/>
      <c r="DS109" s="895"/>
      <c r="DT109" s="895"/>
      <c r="DU109" s="896"/>
      <c r="DV109" s="894" t="s">
        <v>443</v>
      </c>
      <c r="DW109" s="895"/>
      <c r="DX109" s="895"/>
      <c r="DY109" s="895"/>
      <c r="DZ109" s="897"/>
    </row>
    <row r="110" spans="1:131" s="230" customFormat="1" ht="26.25" customHeight="1" x14ac:dyDescent="0.2">
      <c r="A110" s="898" t="s">
        <v>445</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1878445</v>
      </c>
      <c r="AB110" s="902"/>
      <c r="AC110" s="902"/>
      <c r="AD110" s="902"/>
      <c r="AE110" s="903"/>
      <c r="AF110" s="904">
        <v>2045941</v>
      </c>
      <c r="AG110" s="902"/>
      <c r="AH110" s="902"/>
      <c r="AI110" s="902"/>
      <c r="AJ110" s="903"/>
      <c r="AK110" s="904">
        <v>2169601</v>
      </c>
      <c r="AL110" s="902"/>
      <c r="AM110" s="902"/>
      <c r="AN110" s="902"/>
      <c r="AO110" s="903"/>
      <c r="AP110" s="905">
        <v>15.8</v>
      </c>
      <c r="AQ110" s="906"/>
      <c r="AR110" s="906"/>
      <c r="AS110" s="906"/>
      <c r="AT110" s="907"/>
      <c r="AU110" s="908" t="s">
        <v>75</v>
      </c>
      <c r="AV110" s="909"/>
      <c r="AW110" s="909"/>
      <c r="AX110" s="909"/>
      <c r="AY110" s="909"/>
      <c r="AZ110" s="931" t="s">
        <v>446</v>
      </c>
      <c r="BA110" s="899"/>
      <c r="BB110" s="899"/>
      <c r="BC110" s="899"/>
      <c r="BD110" s="899"/>
      <c r="BE110" s="899"/>
      <c r="BF110" s="899"/>
      <c r="BG110" s="899"/>
      <c r="BH110" s="899"/>
      <c r="BI110" s="899"/>
      <c r="BJ110" s="899"/>
      <c r="BK110" s="899"/>
      <c r="BL110" s="899"/>
      <c r="BM110" s="899"/>
      <c r="BN110" s="899"/>
      <c r="BO110" s="899"/>
      <c r="BP110" s="900"/>
      <c r="BQ110" s="932">
        <v>22359072</v>
      </c>
      <c r="BR110" s="933"/>
      <c r="BS110" s="933"/>
      <c r="BT110" s="933"/>
      <c r="BU110" s="933"/>
      <c r="BV110" s="933">
        <v>23389436</v>
      </c>
      <c r="BW110" s="933"/>
      <c r="BX110" s="933"/>
      <c r="BY110" s="933"/>
      <c r="BZ110" s="933"/>
      <c r="CA110" s="933">
        <v>22165006</v>
      </c>
      <c r="CB110" s="933"/>
      <c r="CC110" s="933"/>
      <c r="CD110" s="933"/>
      <c r="CE110" s="933"/>
      <c r="CF110" s="946">
        <v>161.6</v>
      </c>
      <c r="CG110" s="947"/>
      <c r="CH110" s="947"/>
      <c r="CI110" s="947"/>
      <c r="CJ110" s="947"/>
      <c r="CK110" s="948" t="s">
        <v>447</v>
      </c>
      <c r="CL110" s="949"/>
      <c r="CM110" s="931" t="s">
        <v>448</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141</v>
      </c>
      <c r="DH110" s="933"/>
      <c r="DI110" s="933"/>
      <c r="DJ110" s="933"/>
      <c r="DK110" s="933"/>
      <c r="DL110" s="933" t="s">
        <v>449</v>
      </c>
      <c r="DM110" s="933"/>
      <c r="DN110" s="933"/>
      <c r="DO110" s="933"/>
      <c r="DP110" s="933"/>
      <c r="DQ110" s="933" t="s">
        <v>449</v>
      </c>
      <c r="DR110" s="933"/>
      <c r="DS110" s="933"/>
      <c r="DT110" s="933"/>
      <c r="DU110" s="933"/>
      <c r="DV110" s="934" t="s">
        <v>141</v>
      </c>
      <c r="DW110" s="934"/>
      <c r="DX110" s="934"/>
      <c r="DY110" s="934"/>
      <c r="DZ110" s="935"/>
    </row>
    <row r="111" spans="1:131" s="230" customFormat="1" ht="26.25" customHeight="1" x14ac:dyDescent="0.2">
      <c r="A111" s="936" t="s">
        <v>450</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141</v>
      </c>
      <c r="AB111" s="940"/>
      <c r="AC111" s="940"/>
      <c r="AD111" s="940"/>
      <c r="AE111" s="941"/>
      <c r="AF111" s="942" t="s">
        <v>449</v>
      </c>
      <c r="AG111" s="940"/>
      <c r="AH111" s="940"/>
      <c r="AI111" s="940"/>
      <c r="AJ111" s="941"/>
      <c r="AK111" s="942" t="s">
        <v>141</v>
      </c>
      <c r="AL111" s="940"/>
      <c r="AM111" s="940"/>
      <c r="AN111" s="940"/>
      <c r="AO111" s="941"/>
      <c r="AP111" s="943" t="s">
        <v>449</v>
      </c>
      <c r="AQ111" s="944"/>
      <c r="AR111" s="944"/>
      <c r="AS111" s="944"/>
      <c r="AT111" s="945"/>
      <c r="AU111" s="910"/>
      <c r="AV111" s="911"/>
      <c r="AW111" s="911"/>
      <c r="AX111" s="911"/>
      <c r="AY111" s="911"/>
      <c r="AZ111" s="924" t="s">
        <v>451</v>
      </c>
      <c r="BA111" s="925"/>
      <c r="BB111" s="925"/>
      <c r="BC111" s="925"/>
      <c r="BD111" s="925"/>
      <c r="BE111" s="925"/>
      <c r="BF111" s="925"/>
      <c r="BG111" s="925"/>
      <c r="BH111" s="925"/>
      <c r="BI111" s="925"/>
      <c r="BJ111" s="925"/>
      <c r="BK111" s="925"/>
      <c r="BL111" s="925"/>
      <c r="BM111" s="925"/>
      <c r="BN111" s="925"/>
      <c r="BO111" s="925"/>
      <c r="BP111" s="926"/>
      <c r="BQ111" s="927">
        <v>383435</v>
      </c>
      <c r="BR111" s="928"/>
      <c r="BS111" s="928"/>
      <c r="BT111" s="928"/>
      <c r="BU111" s="928"/>
      <c r="BV111" s="928">
        <v>327589</v>
      </c>
      <c r="BW111" s="928"/>
      <c r="BX111" s="928"/>
      <c r="BY111" s="928"/>
      <c r="BZ111" s="928"/>
      <c r="CA111" s="928">
        <v>304225</v>
      </c>
      <c r="CB111" s="928"/>
      <c r="CC111" s="928"/>
      <c r="CD111" s="928"/>
      <c r="CE111" s="928"/>
      <c r="CF111" s="922">
        <v>2.2000000000000002</v>
      </c>
      <c r="CG111" s="923"/>
      <c r="CH111" s="923"/>
      <c r="CI111" s="923"/>
      <c r="CJ111" s="923"/>
      <c r="CK111" s="950"/>
      <c r="CL111" s="951"/>
      <c r="CM111" s="924" t="s">
        <v>452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141</v>
      </c>
      <c r="DH111" s="928"/>
      <c r="DI111" s="928"/>
      <c r="DJ111" s="928"/>
      <c r="DK111" s="928"/>
      <c r="DL111" s="928" t="s">
        <v>453</v>
      </c>
      <c r="DM111" s="928"/>
      <c r="DN111" s="928"/>
      <c r="DO111" s="928"/>
      <c r="DP111" s="928"/>
      <c r="DQ111" s="928" t="s">
        <v>141</v>
      </c>
      <c r="DR111" s="928"/>
      <c r="DS111" s="928"/>
      <c r="DT111" s="928"/>
      <c r="DU111" s="928"/>
      <c r="DV111" s="929" t="s">
        <v>453</v>
      </c>
      <c r="DW111" s="929"/>
      <c r="DX111" s="929"/>
      <c r="DY111" s="929"/>
      <c r="DZ111" s="930"/>
    </row>
    <row r="112" spans="1:131" s="230" customFormat="1" ht="26.25" customHeight="1" x14ac:dyDescent="0.2">
      <c r="A112" s="954" t="s">
        <v>454</v>
      </c>
      <c r="B112" s="955"/>
      <c r="C112" s="925" t="s">
        <v>455</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453</v>
      </c>
      <c r="AB112" s="961"/>
      <c r="AC112" s="961"/>
      <c r="AD112" s="961"/>
      <c r="AE112" s="962"/>
      <c r="AF112" s="963" t="s">
        <v>141</v>
      </c>
      <c r="AG112" s="961"/>
      <c r="AH112" s="961"/>
      <c r="AI112" s="961"/>
      <c r="AJ112" s="962"/>
      <c r="AK112" s="963" t="s">
        <v>141</v>
      </c>
      <c r="AL112" s="961"/>
      <c r="AM112" s="961"/>
      <c r="AN112" s="961"/>
      <c r="AO112" s="962"/>
      <c r="AP112" s="964" t="s">
        <v>456</v>
      </c>
      <c r="AQ112" s="965"/>
      <c r="AR112" s="965"/>
      <c r="AS112" s="965"/>
      <c r="AT112" s="966"/>
      <c r="AU112" s="910"/>
      <c r="AV112" s="911"/>
      <c r="AW112" s="911"/>
      <c r="AX112" s="911"/>
      <c r="AY112" s="911"/>
      <c r="AZ112" s="924" t="s">
        <v>457</v>
      </c>
      <c r="BA112" s="925"/>
      <c r="BB112" s="925"/>
      <c r="BC112" s="925"/>
      <c r="BD112" s="925"/>
      <c r="BE112" s="925"/>
      <c r="BF112" s="925"/>
      <c r="BG112" s="925"/>
      <c r="BH112" s="925"/>
      <c r="BI112" s="925"/>
      <c r="BJ112" s="925"/>
      <c r="BK112" s="925"/>
      <c r="BL112" s="925"/>
      <c r="BM112" s="925"/>
      <c r="BN112" s="925"/>
      <c r="BO112" s="925"/>
      <c r="BP112" s="926"/>
      <c r="BQ112" s="927">
        <v>10578662</v>
      </c>
      <c r="BR112" s="928"/>
      <c r="BS112" s="928"/>
      <c r="BT112" s="928"/>
      <c r="BU112" s="928"/>
      <c r="BV112" s="928">
        <v>10306176</v>
      </c>
      <c r="BW112" s="928"/>
      <c r="BX112" s="928"/>
      <c r="BY112" s="928"/>
      <c r="BZ112" s="928"/>
      <c r="CA112" s="928">
        <v>10152779</v>
      </c>
      <c r="CB112" s="928"/>
      <c r="CC112" s="928"/>
      <c r="CD112" s="928"/>
      <c r="CE112" s="928"/>
      <c r="CF112" s="922">
        <v>74</v>
      </c>
      <c r="CG112" s="923"/>
      <c r="CH112" s="923"/>
      <c r="CI112" s="923"/>
      <c r="CJ112" s="923"/>
      <c r="CK112" s="950"/>
      <c r="CL112" s="951"/>
      <c r="CM112" s="924" t="s">
        <v>458</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141</v>
      </c>
      <c r="DH112" s="928"/>
      <c r="DI112" s="928"/>
      <c r="DJ112" s="928"/>
      <c r="DK112" s="928"/>
      <c r="DL112" s="928" t="s">
        <v>456</v>
      </c>
      <c r="DM112" s="928"/>
      <c r="DN112" s="928"/>
      <c r="DO112" s="928"/>
      <c r="DP112" s="928"/>
      <c r="DQ112" s="928" t="s">
        <v>456</v>
      </c>
      <c r="DR112" s="928"/>
      <c r="DS112" s="928"/>
      <c r="DT112" s="928"/>
      <c r="DU112" s="928"/>
      <c r="DV112" s="929" t="s">
        <v>141</v>
      </c>
      <c r="DW112" s="929"/>
      <c r="DX112" s="929"/>
      <c r="DY112" s="929"/>
      <c r="DZ112" s="930"/>
    </row>
    <row r="113" spans="1:130" s="230" customFormat="1" ht="26.25" customHeight="1" x14ac:dyDescent="0.2">
      <c r="A113" s="956"/>
      <c r="B113" s="957"/>
      <c r="C113" s="925" t="s">
        <v>459</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911533</v>
      </c>
      <c r="AB113" s="940"/>
      <c r="AC113" s="940"/>
      <c r="AD113" s="940"/>
      <c r="AE113" s="941"/>
      <c r="AF113" s="942">
        <v>940137</v>
      </c>
      <c r="AG113" s="940"/>
      <c r="AH113" s="940"/>
      <c r="AI113" s="940"/>
      <c r="AJ113" s="941"/>
      <c r="AK113" s="942">
        <v>971835</v>
      </c>
      <c r="AL113" s="940"/>
      <c r="AM113" s="940"/>
      <c r="AN113" s="940"/>
      <c r="AO113" s="941"/>
      <c r="AP113" s="943">
        <v>7.1</v>
      </c>
      <c r="AQ113" s="944"/>
      <c r="AR113" s="944"/>
      <c r="AS113" s="944"/>
      <c r="AT113" s="945"/>
      <c r="AU113" s="910"/>
      <c r="AV113" s="911"/>
      <c r="AW113" s="911"/>
      <c r="AX113" s="911"/>
      <c r="AY113" s="911"/>
      <c r="AZ113" s="924" t="s">
        <v>460</v>
      </c>
      <c r="BA113" s="925"/>
      <c r="BB113" s="925"/>
      <c r="BC113" s="925"/>
      <c r="BD113" s="925"/>
      <c r="BE113" s="925"/>
      <c r="BF113" s="925"/>
      <c r="BG113" s="925"/>
      <c r="BH113" s="925"/>
      <c r="BI113" s="925"/>
      <c r="BJ113" s="925"/>
      <c r="BK113" s="925"/>
      <c r="BL113" s="925"/>
      <c r="BM113" s="925"/>
      <c r="BN113" s="925"/>
      <c r="BO113" s="925"/>
      <c r="BP113" s="926"/>
      <c r="BQ113" s="927">
        <v>799053</v>
      </c>
      <c r="BR113" s="928"/>
      <c r="BS113" s="928"/>
      <c r="BT113" s="928"/>
      <c r="BU113" s="928"/>
      <c r="BV113" s="928">
        <v>814910</v>
      </c>
      <c r="BW113" s="928"/>
      <c r="BX113" s="928"/>
      <c r="BY113" s="928"/>
      <c r="BZ113" s="928"/>
      <c r="CA113" s="928">
        <v>824584</v>
      </c>
      <c r="CB113" s="928"/>
      <c r="CC113" s="928"/>
      <c r="CD113" s="928"/>
      <c r="CE113" s="928"/>
      <c r="CF113" s="922">
        <v>6</v>
      </c>
      <c r="CG113" s="923"/>
      <c r="CH113" s="923"/>
      <c r="CI113" s="923"/>
      <c r="CJ113" s="923"/>
      <c r="CK113" s="950"/>
      <c r="CL113" s="951"/>
      <c r="CM113" s="924" t="s">
        <v>461</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453</v>
      </c>
      <c r="DH113" s="961"/>
      <c r="DI113" s="961"/>
      <c r="DJ113" s="961"/>
      <c r="DK113" s="962"/>
      <c r="DL113" s="963" t="s">
        <v>453</v>
      </c>
      <c r="DM113" s="961"/>
      <c r="DN113" s="961"/>
      <c r="DO113" s="961"/>
      <c r="DP113" s="962"/>
      <c r="DQ113" s="963" t="s">
        <v>141</v>
      </c>
      <c r="DR113" s="961"/>
      <c r="DS113" s="961"/>
      <c r="DT113" s="961"/>
      <c r="DU113" s="962"/>
      <c r="DV113" s="964" t="s">
        <v>456</v>
      </c>
      <c r="DW113" s="965"/>
      <c r="DX113" s="965"/>
      <c r="DY113" s="965"/>
      <c r="DZ113" s="966"/>
    </row>
    <row r="114" spans="1:130" s="230" customFormat="1" ht="26.25" customHeight="1" x14ac:dyDescent="0.2">
      <c r="A114" s="956"/>
      <c r="B114" s="957"/>
      <c r="C114" s="925" t="s">
        <v>462</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99489</v>
      </c>
      <c r="AB114" s="961"/>
      <c r="AC114" s="961"/>
      <c r="AD114" s="961"/>
      <c r="AE114" s="962"/>
      <c r="AF114" s="963">
        <v>115685</v>
      </c>
      <c r="AG114" s="961"/>
      <c r="AH114" s="961"/>
      <c r="AI114" s="961"/>
      <c r="AJ114" s="962"/>
      <c r="AK114" s="963">
        <v>124639</v>
      </c>
      <c r="AL114" s="961"/>
      <c r="AM114" s="961"/>
      <c r="AN114" s="961"/>
      <c r="AO114" s="962"/>
      <c r="AP114" s="964">
        <v>0.9</v>
      </c>
      <c r="AQ114" s="965"/>
      <c r="AR114" s="965"/>
      <c r="AS114" s="965"/>
      <c r="AT114" s="966"/>
      <c r="AU114" s="910"/>
      <c r="AV114" s="911"/>
      <c r="AW114" s="911"/>
      <c r="AX114" s="911"/>
      <c r="AY114" s="911"/>
      <c r="AZ114" s="924" t="s">
        <v>463</v>
      </c>
      <c r="BA114" s="925"/>
      <c r="BB114" s="925"/>
      <c r="BC114" s="925"/>
      <c r="BD114" s="925"/>
      <c r="BE114" s="925"/>
      <c r="BF114" s="925"/>
      <c r="BG114" s="925"/>
      <c r="BH114" s="925"/>
      <c r="BI114" s="925"/>
      <c r="BJ114" s="925"/>
      <c r="BK114" s="925"/>
      <c r="BL114" s="925"/>
      <c r="BM114" s="925"/>
      <c r="BN114" s="925"/>
      <c r="BO114" s="925"/>
      <c r="BP114" s="926"/>
      <c r="BQ114" s="927">
        <v>2625031</v>
      </c>
      <c r="BR114" s="928"/>
      <c r="BS114" s="928"/>
      <c r="BT114" s="928"/>
      <c r="BU114" s="928"/>
      <c r="BV114" s="928">
        <v>2838749</v>
      </c>
      <c r="BW114" s="928"/>
      <c r="BX114" s="928"/>
      <c r="BY114" s="928"/>
      <c r="BZ114" s="928"/>
      <c r="CA114" s="928">
        <v>2665871</v>
      </c>
      <c r="CB114" s="928"/>
      <c r="CC114" s="928"/>
      <c r="CD114" s="928"/>
      <c r="CE114" s="928"/>
      <c r="CF114" s="922">
        <v>19.399999999999999</v>
      </c>
      <c r="CG114" s="923"/>
      <c r="CH114" s="923"/>
      <c r="CI114" s="923"/>
      <c r="CJ114" s="923"/>
      <c r="CK114" s="950"/>
      <c r="CL114" s="951"/>
      <c r="CM114" s="924" t="s">
        <v>464</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453</v>
      </c>
      <c r="DH114" s="961"/>
      <c r="DI114" s="961"/>
      <c r="DJ114" s="961"/>
      <c r="DK114" s="962"/>
      <c r="DL114" s="963" t="s">
        <v>141</v>
      </c>
      <c r="DM114" s="961"/>
      <c r="DN114" s="961"/>
      <c r="DO114" s="961"/>
      <c r="DP114" s="962"/>
      <c r="DQ114" s="963" t="s">
        <v>141</v>
      </c>
      <c r="DR114" s="961"/>
      <c r="DS114" s="961"/>
      <c r="DT114" s="961"/>
      <c r="DU114" s="962"/>
      <c r="DV114" s="964" t="s">
        <v>456</v>
      </c>
      <c r="DW114" s="965"/>
      <c r="DX114" s="965"/>
      <c r="DY114" s="965"/>
      <c r="DZ114" s="966"/>
    </row>
    <row r="115" spans="1:130" s="230" customFormat="1" ht="26.25" customHeight="1" x14ac:dyDescent="0.2">
      <c r="A115" s="956"/>
      <c r="B115" s="957"/>
      <c r="C115" s="925" t="s">
        <v>465</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t="s">
        <v>141</v>
      </c>
      <c r="AB115" s="940"/>
      <c r="AC115" s="940"/>
      <c r="AD115" s="940"/>
      <c r="AE115" s="941"/>
      <c r="AF115" s="942" t="s">
        <v>141</v>
      </c>
      <c r="AG115" s="940"/>
      <c r="AH115" s="940"/>
      <c r="AI115" s="940"/>
      <c r="AJ115" s="941"/>
      <c r="AK115" s="942">
        <v>259</v>
      </c>
      <c r="AL115" s="940"/>
      <c r="AM115" s="940"/>
      <c r="AN115" s="940"/>
      <c r="AO115" s="941"/>
      <c r="AP115" s="943">
        <v>0</v>
      </c>
      <c r="AQ115" s="944"/>
      <c r="AR115" s="944"/>
      <c r="AS115" s="944"/>
      <c r="AT115" s="945"/>
      <c r="AU115" s="910"/>
      <c r="AV115" s="911"/>
      <c r="AW115" s="911"/>
      <c r="AX115" s="911"/>
      <c r="AY115" s="911"/>
      <c r="AZ115" s="924" t="s">
        <v>466</v>
      </c>
      <c r="BA115" s="925"/>
      <c r="BB115" s="925"/>
      <c r="BC115" s="925"/>
      <c r="BD115" s="925"/>
      <c r="BE115" s="925"/>
      <c r="BF115" s="925"/>
      <c r="BG115" s="925"/>
      <c r="BH115" s="925"/>
      <c r="BI115" s="925"/>
      <c r="BJ115" s="925"/>
      <c r="BK115" s="925"/>
      <c r="BL115" s="925"/>
      <c r="BM115" s="925"/>
      <c r="BN115" s="925"/>
      <c r="BO115" s="925"/>
      <c r="BP115" s="926"/>
      <c r="BQ115" s="927" t="s">
        <v>453</v>
      </c>
      <c r="BR115" s="928"/>
      <c r="BS115" s="928"/>
      <c r="BT115" s="928"/>
      <c r="BU115" s="928"/>
      <c r="BV115" s="928" t="s">
        <v>453</v>
      </c>
      <c r="BW115" s="928"/>
      <c r="BX115" s="928"/>
      <c r="BY115" s="928"/>
      <c r="BZ115" s="928"/>
      <c r="CA115" s="928" t="s">
        <v>141</v>
      </c>
      <c r="CB115" s="928"/>
      <c r="CC115" s="928"/>
      <c r="CD115" s="928"/>
      <c r="CE115" s="928"/>
      <c r="CF115" s="922" t="s">
        <v>141</v>
      </c>
      <c r="CG115" s="923"/>
      <c r="CH115" s="923"/>
      <c r="CI115" s="923"/>
      <c r="CJ115" s="923"/>
      <c r="CK115" s="950"/>
      <c r="CL115" s="951"/>
      <c r="CM115" s="924" t="s">
        <v>467</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v>383435</v>
      </c>
      <c r="DH115" s="961"/>
      <c r="DI115" s="961"/>
      <c r="DJ115" s="961"/>
      <c r="DK115" s="962"/>
      <c r="DL115" s="963">
        <v>327589</v>
      </c>
      <c r="DM115" s="961"/>
      <c r="DN115" s="961"/>
      <c r="DO115" s="961"/>
      <c r="DP115" s="962"/>
      <c r="DQ115" s="963">
        <v>257953</v>
      </c>
      <c r="DR115" s="961"/>
      <c r="DS115" s="961"/>
      <c r="DT115" s="961"/>
      <c r="DU115" s="962"/>
      <c r="DV115" s="964">
        <v>1.9</v>
      </c>
      <c r="DW115" s="965"/>
      <c r="DX115" s="965"/>
      <c r="DY115" s="965"/>
      <c r="DZ115" s="966"/>
    </row>
    <row r="116" spans="1:130" s="230" customFormat="1" ht="26.25" customHeight="1" x14ac:dyDescent="0.2">
      <c r="A116" s="958"/>
      <c r="B116" s="959"/>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1090</v>
      </c>
      <c r="AB116" s="961"/>
      <c r="AC116" s="961"/>
      <c r="AD116" s="961"/>
      <c r="AE116" s="962"/>
      <c r="AF116" s="963">
        <v>310</v>
      </c>
      <c r="AG116" s="961"/>
      <c r="AH116" s="961"/>
      <c r="AI116" s="961"/>
      <c r="AJ116" s="962"/>
      <c r="AK116" s="963" t="s">
        <v>141</v>
      </c>
      <c r="AL116" s="961"/>
      <c r="AM116" s="961"/>
      <c r="AN116" s="961"/>
      <c r="AO116" s="962"/>
      <c r="AP116" s="964" t="s">
        <v>141</v>
      </c>
      <c r="AQ116" s="965"/>
      <c r="AR116" s="965"/>
      <c r="AS116" s="965"/>
      <c r="AT116" s="966"/>
      <c r="AU116" s="910"/>
      <c r="AV116" s="911"/>
      <c r="AW116" s="911"/>
      <c r="AX116" s="911"/>
      <c r="AY116" s="911"/>
      <c r="AZ116" s="969" t="s">
        <v>469</v>
      </c>
      <c r="BA116" s="970"/>
      <c r="BB116" s="970"/>
      <c r="BC116" s="970"/>
      <c r="BD116" s="970"/>
      <c r="BE116" s="970"/>
      <c r="BF116" s="970"/>
      <c r="BG116" s="970"/>
      <c r="BH116" s="970"/>
      <c r="BI116" s="970"/>
      <c r="BJ116" s="970"/>
      <c r="BK116" s="970"/>
      <c r="BL116" s="970"/>
      <c r="BM116" s="970"/>
      <c r="BN116" s="970"/>
      <c r="BO116" s="970"/>
      <c r="BP116" s="971"/>
      <c r="BQ116" s="927" t="s">
        <v>141</v>
      </c>
      <c r="BR116" s="928"/>
      <c r="BS116" s="928"/>
      <c r="BT116" s="928"/>
      <c r="BU116" s="928"/>
      <c r="BV116" s="928" t="s">
        <v>456</v>
      </c>
      <c r="BW116" s="928"/>
      <c r="BX116" s="928"/>
      <c r="BY116" s="928"/>
      <c r="BZ116" s="928"/>
      <c r="CA116" s="928" t="s">
        <v>141</v>
      </c>
      <c r="CB116" s="928"/>
      <c r="CC116" s="928"/>
      <c r="CD116" s="928"/>
      <c r="CE116" s="928"/>
      <c r="CF116" s="922" t="s">
        <v>456</v>
      </c>
      <c r="CG116" s="923"/>
      <c r="CH116" s="923"/>
      <c r="CI116" s="923"/>
      <c r="CJ116" s="923"/>
      <c r="CK116" s="950"/>
      <c r="CL116" s="951"/>
      <c r="CM116" s="924" t="s">
        <v>470</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456</v>
      </c>
      <c r="DH116" s="961"/>
      <c r="DI116" s="961"/>
      <c r="DJ116" s="961"/>
      <c r="DK116" s="962"/>
      <c r="DL116" s="963" t="s">
        <v>141</v>
      </c>
      <c r="DM116" s="961"/>
      <c r="DN116" s="961"/>
      <c r="DO116" s="961"/>
      <c r="DP116" s="962"/>
      <c r="DQ116" s="963" t="s">
        <v>141</v>
      </c>
      <c r="DR116" s="961"/>
      <c r="DS116" s="961"/>
      <c r="DT116" s="961"/>
      <c r="DU116" s="962"/>
      <c r="DV116" s="964" t="s">
        <v>453</v>
      </c>
      <c r="DW116" s="965"/>
      <c r="DX116" s="965"/>
      <c r="DY116" s="965"/>
      <c r="DZ116" s="966"/>
    </row>
    <row r="117" spans="1:130" s="230" customFormat="1" ht="26.25" customHeight="1" x14ac:dyDescent="0.2">
      <c r="A117" s="914" t="s">
        <v>193</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471</v>
      </c>
      <c r="Z117" s="896"/>
      <c r="AA117" s="980">
        <v>2890557</v>
      </c>
      <c r="AB117" s="981"/>
      <c r="AC117" s="981"/>
      <c r="AD117" s="981"/>
      <c r="AE117" s="982"/>
      <c r="AF117" s="983">
        <v>3102073</v>
      </c>
      <c r="AG117" s="981"/>
      <c r="AH117" s="981"/>
      <c r="AI117" s="981"/>
      <c r="AJ117" s="982"/>
      <c r="AK117" s="983">
        <v>3266334</v>
      </c>
      <c r="AL117" s="981"/>
      <c r="AM117" s="981"/>
      <c r="AN117" s="981"/>
      <c r="AO117" s="982"/>
      <c r="AP117" s="984"/>
      <c r="AQ117" s="985"/>
      <c r="AR117" s="985"/>
      <c r="AS117" s="985"/>
      <c r="AT117" s="986"/>
      <c r="AU117" s="910"/>
      <c r="AV117" s="911"/>
      <c r="AW117" s="911"/>
      <c r="AX117" s="911"/>
      <c r="AY117" s="911"/>
      <c r="AZ117" s="976" t="s">
        <v>472</v>
      </c>
      <c r="BA117" s="977"/>
      <c r="BB117" s="977"/>
      <c r="BC117" s="977"/>
      <c r="BD117" s="977"/>
      <c r="BE117" s="977"/>
      <c r="BF117" s="977"/>
      <c r="BG117" s="977"/>
      <c r="BH117" s="977"/>
      <c r="BI117" s="977"/>
      <c r="BJ117" s="977"/>
      <c r="BK117" s="977"/>
      <c r="BL117" s="977"/>
      <c r="BM117" s="977"/>
      <c r="BN117" s="977"/>
      <c r="BO117" s="977"/>
      <c r="BP117" s="978"/>
      <c r="BQ117" s="927" t="s">
        <v>141</v>
      </c>
      <c r="BR117" s="928"/>
      <c r="BS117" s="928"/>
      <c r="BT117" s="928"/>
      <c r="BU117" s="928"/>
      <c r="BV117" s="928" t="s">
        <v>141</v>
      </c>
      <c r="BW117" s="928"/>
      <c r="BX117" s="928"/>
      <c r="BY117" s="928"/>
      <c r="BZ117" s="928"/>
      <c r="CA117" s="928" t="s">
        <v>141</v>
      </c>
      <c r="CB117" s="928"/>
      <c r="CC117" s="928"/>
      <c r="CD117" s="928"/>
      <c r="CE117" s="928"/>
      <c r="CF117" s="922" t="s">
        <v>141</v>
      </c>
      <c r="CG117" s="923"/>
      <c r="CH117" s="923"/>
      <c r="CI117" s="923"/>
      <c r="CJ117" s="923"/>
      <c r="CK117" s="950"/>
      <c r="CL117" s="951"/>
      <c r="CM117" s="924" t="s">
        <v>473</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141</v>
      </c>
      <c r="DH117" s="961"/>
      <c r="DI117" s="961"/>
      <c r="DJ117" s="961"/>
      <c r="DK117" s="962"/>
      <c r="DL117" s="963" t="s">
        <v>141</v>
      </c>
      <c r="DM117" s="961"/>
      <c r="DN117" s="961"/>
      <c r="DO117" s="961"/>
      <c r="DP117" s="962"/>
      <c r="DQ117" s="963" t="s">
        <v>141</v>
      </c>
      <c r="DR117" s="961"/>
      <c r="DS117" s="961"/>
      <c r="DT117" s="961"/>
      <c r="DU117" s="962"/>
      <c r="DV117" s="964" t="s">
        <v>474</v>
      </c>
      <c r="DW117" s="965"/>
      <c r="DX117" s="965"/>
      <c r="DY117" s="965"/>
      <c r="DZ117" s="966"/>
    </row>
    <row r="118" spans="1:130" s="230" customFormat="1" ht="26.25" customHeight="1" x14ac:dyDescent="0.2">
      <c r="A118" s="914" t="s">
        <v>444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441</v>
      </c>
      <c r="AB118" s="895"/>
      <c r="AC118" s="895"/>
      <c r="AD118" s="895"/>
      <c r="AE118" s="896"/>
      <c r="AF118" s="894" t="s">
        <v>442</v>
      </c>
      <c r="AG118" s="895"/>
      <c r="AH118" s="895"/>
      <c r="AI118" s="895"/>
      <c r="AJ118" s="896"/>
      <c r="AK118" s="894" t="s">
        <v>317</v>
      </c>
      <c r="AL118" s="895"/>
      <c r="AM118" s="895"/>
      <c r="AN118" s="895"/>
      <c r="AO118" s="896"/>
      <c r="AP118" s="972" t="s">
        <v>443</v>
      </c>
      <c r="AQ118" s="973"/>
      <c r="AR118" s="973"/>
      <c r="AS118" s="973"/>
      <c r="AT118" s="974"/>
      <c r="AU118" s="910"/>
      <c r="AV118" s="911"/>
      <c r="AW118" s="911"/>
      <c r="AX118" s="911"/>
      <c r="AY118" s="911"/>
      <c r="AZ118" s="975" t="s">
        <v>475</v>
      </c>
      <c r="BA118" s="967"/>
      <c r="BB118" s="967"/>
      <c r="BC118" s="967"/>
      <c r="BD118" s="967"/>
      <c r="BE118" s="967"/>
      <c r="BF118" s="967"/>
      <c r="BG118" s="967"/>
      <c r="BH118" s="967"/>
      <c r="BI118" s="967"/>
      <c r="BJ118" s="967"/>
      <c r="BK118" s="967"/>
      <c r="BL118" s="967"/>
      <c r="BM118" s="967"/>
      <c r="BN118" s="967"/>
      <c r="BO118" s="967"/>
      <c r="BP118" s="968"/>
      <c r="BQ118" s="1001" t="s">
        <v>141</v>
      </c>
      <c r="BR118" s="1002"/>
      <c r="BS118" s="1002"/>
      <c r="BT118" s="1002"/>
      <c r="BU118" s="1002"/>
      <c r="BV118" s="1002" t="s">
        <v>141</v>
      </c>
      <c r="BW118" s="1002"/>
      <c r="BX118" s="1002"/>
      <c r="BY118" s="1002"/>
      <c r="BZ118" s="1002"/>
      <c r="CA118" s="1002" t="s">
        <v>141</v>
      </c>
      <c r="CB118" s="1002"/>
      <c r="CC118" s="1002"/>
      <c r="CD118" s="1002"/>
      <c r="CE118" s="1002"/>
      <c r="CF118" s="922" t="s">
        <v>141</v>
      </c>
      <c r="CG118" s="923"/>
      <c r="CH118" s="923"/>
      <c r="CI118" s="923"/>
      <c r="CJ118" s="923"/>
      <c r="CK118" s="950"/>
      <c r="CL118" s="951"/>
      <c r="CM118" s="924" t="s">
        <v>476</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141</v>
      </c>
      <c r="DH118" s="961"/>
      <c r="DI118" s="961"/>
      <c r="DJ118" s="961"/>
      <c r="DK118" s="962"/>
      <c r="DL118" s="963" t="s">
        <v>141</v>
      </c>
      <c r="DM118" s="961"/>
      <c r="DN118" s="961"/>
      <c r="DO118" s="961"/>
      <c r="DP118" s="962"/>
      <c r="DQ118" s="963" t="s">
        <v>141</v>
      </c>
      <c r="DR118" s="961"/>
      <c r="DS118" s="961"/>
      <c r="DT118" s="961"/>
      <c r="DU118" s="962"/>
      <c r="DV118" s="964" t="s">
        <v>141</v>
      </c>
      <c r="DW118" s="965"/>
      <c r="DX118" s="965"/>
      <c r="DY118" s="965"/>
      <c r="DZ118" s="966"/>
    </row>
    <row r="119" spans="1:130" s="230" customFormat="1" ht="26.25" customHeight="1" x14ac:dyDescent="0.2">
      <c r="A119" s="1058" t="s">
        <v>447</v>
      </c>
      <c r="B119" s="949"/>
      <c r="C119" s="931" t="s">
        <v>448</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474</v>
      </c>
      <c r="AB119" s="902"/>
      <c r="AC119" s="902"/>
      <c r="AD119" s="902"/>
      <c r="AE119" s="903"/>
      <c r="AF119" s="904" t="s">
        <v>141</v>
      </c>
      <c r="AG119" s="902"/>
      <c r="AH119" s="902"/>
      <c r="AI119" s="902"/>
      <c r="AJ119" s="903"/>
      <c r="AK119" s="904" t="s">
        <v>141</v>
      </c>
      <c r="AL119" s="902"/>
      <c r="AM119" s="902"/>
      <c r="AN119" s="902"/>
      <c r="AO119" s="903"/>
      <c r="AP119" s="905" t="s">
        <v>141</v>
      </c>
      <c r="AQ119" s="906"/>
      <c r="AR119" s="906"/>
      <c r="AS119" s="906"/>
      <c r="AT119" s="907"/>
      <c r="AU119" s="912"/>
      <c r="AV119" s="913"/>
      <c r="AW119" s="913"/>
      <c r="AX119" s="913"/>
      <c r="AY119" s="913"/>
      <c r="AZ119" s="251" t="s">
        <v>193</v>
      </c>
      <c r="BA119" s="251"/>
      <c r="BB119" s="251"/>
      <c r="BC119" s="251"/>
      <c r="BD119" s="251"/>
      <c r="BE119" s="251"/>
      <c r="BF119" s="251"/>
      <c r="BG119" s="251"/>
      <c r="BH119" s="251"/>
      <c r="BI119" s="251"/>
      <c r="BJ119" s="251"/>
      <c r="BK119" s="251"/>
      <c r="BL119" s="251"/>
      <c r="BM119" s="251"/>
      <c r="BN119" s="251"/>
      <c r="BO119" s="979" t="s">
        <v>477</v>
      </c>
      <c r="BP119" s="1007"/>
      <c r="BQ119" s="1001">
        <v>36745253</v>
      </c>
      <c r="BR119" s="1002"/>
      <c r="BS119" s="1002"/>
      <c r="BT119" s="1002"/>
      <c r="BU119" s="1002"/>
      <c r="BV119" s="1002">
        <v>37676860</v>
      </c>
      <c r="BW119" s="1002"/>
      <c r="BX119" s="1002"/>
      <c r="BY119" s="1002"/>
      <c r="BZ119" s="1002"/>
      <c r="CA119" s="1002">
        <v>36112465</v>
      </c>
      <c r="CB119" s="1002"/>
      <c r="CC119" s="1002"/>
      <c r="CD119" s="1002"/>
      <c r="CE119" s="1002"/>
      <c r="CF119" s="1003"/>
      <c r="CG119" s="1004"/>
      <c r="CH119" s="1004"/>
      <c r="CI119" s="1004"/>
      <c r="CJ119" s="1005"/>
      <c r="CK119" s="952"/>
      <c r="CL119" s="953"/>
      <c r="CM119" s="975" t="s">
        <v>478</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141</v>
      </c>
      <c r="DH119" s="988"/>
      <c r="DI119" s="988"/>
      <c r="DJ119" s="988"/>
      <c r="DK119" s="989"/>
      <c r="DL119" s="987" t="s">
        <v>141</v>
      </c>
      <c r="DM119" s="988"/>
      <c r="DN119" s="988"/>
      <c r="DO119" s="988"/>
      <c r="DP119" s="989"/>
      <c r="DQ119" s="987">
        <v>46272</v>
      </c>
      <c r="DR119" s="988"/>
      <c r="DS119" s="988"/>
      <c r="DT119" s="988"/>
      <c r="DU119" s="989"/>
      <c r="DV119" s="990">
        <v>0.3</v>
      </c>
      <c r="DW119" s="991"/>
      <c r="DX119" s="991"/>
      <c r="DY119" s="991"/>
      <c r="DZ119" s="992"/>
    </row>
    <row r="120" spans="1:130" s="230" customFormat="1" ht="26.25" customHeight="1" x14ac:dyDescent="0.2">
      <c r="A120" s="1059"/>
      <c r="B120" s="951"/>
      <c r="C120" s="924" t="s">
        <v>452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474</v>
      </c>
      <c r="AB120" s="961"/>
      <c r="AC120" s="961"/>
      <c r="AD120" s="961"/>
      <c r="AE120" s="962"/>
      <c r="AF120" s="963" t="s">
        <v>141</v>
      </c>
      <c r="AG120" s="961"/>
      <c r="AH120" s="961"/>
      <c r="AI120" s="961"/>
      <c r="AJ120" s="962"/>
      <c r="AK120" s="963" t="s">
        <v>479</v>
      </c>
      <c r="AL120" s="961"/>
      <c r="AM120" s="961"/>
      <c r="AN120" s="961"/>
      <c r="AO120" s="962"/>
      <c r="AP120" s="964" t="s">
        <v>141</v>
      </c>
      <c r="AQ120" s="965"/>
      <c r="AR120" s="965"/>
      <c r="AS120" s="965"/>
      <c r="AT120" s="966"/>
      <c r="AU120" s="993" t="s">
        <v>480</v>
      </c>
      <c r="AV120" s="994"/>
      <c r="AW120" s="994"/>
      <c r="AX120" s="994"/>
      <c r="AY120" s="995"/>
      <c r="AZ120" s="931" t="s">
        <v>481</v>
      </c>
      <c r="BA120" s="899"/>
      <c r="BB120" s="899"/>
      <c r="BC120" s="899"/>
      <c r="BD120" s="899"/>
      <c r="BE120" s="899"/>
      <c r="BF120" s="899"/>
      <c r="BG120" s="899"/>
      <c r="BH120" s="899"/>
      <c r="BI120" s="899"/>
      <c r="BJ120" s="899"/>
      <c r="BK120" s="899"/>
      <c r="BL120" s="899"/>
      <c r="BM120" s="899"/>
      <c r="BN120" s="899"/>
      <c r="BO120" s="899"/>
      <c r="BP120" s="900"/>
      <c r="BQ120" s="932">
        <v>4457514</v>
      </c>
      <c r="BR120" s="933"/>
      <c r="BS120" s="933"/>
      <c r="BT120" s="933"/>
      <c r="BU120" s="933"/>
      <c r="BV120" s="933">
        <v>5496332</v>
      </c>
      <c r="BW120" s="933"/>
      <c r="BX120" s="933"/>
      <c r="BY120" s="933"/>
      <c r="BZ120" s="933"/>
      <c r="CA120" s="933">
        <v>7001867</v>
      </c>
      <c r="CB120" s="933"/>
      <c r="CC120" s="933"/>
      <c r="CD120" s="933"/>
      <c r="CE120" s="933"/>
      <c r="CF120" s="946">
        <v>51.1</v>
      </c>
      <c r="CG120" s="947"/>
      <c r="CH120" s="947"/>
      <c r="CI120" s="947"/>
      <c r="CJ120" s="947"/>
      <c r="CK120" s="1008" t="s">
        <v>482</v>
      </c>
      <c r="CL120" s="1009"/>
      <c r="CM120" s="1009"/>
      <c r="CN120" s="1009"/>
      <c r="CO120" s="1010"/>
      <c r="CP120" s="1016" t="s">
        <v>419</v>
      </c>
      <c r="CQ120" s="1017"/>
      <c r="CR120" s="1017"/>
      <c r="CS120" s="1017"/>
      <c r="CT120" s="1017"/>
      <c r="CU120" s="1017"/>
      <c r="CV120" s="1017"/>
      <c r="CW120" s="1017"/>
      <c r="CX120" s="1017"/>
      <c r="CY120" s="1017"/>
      <c r="CZ120" s="1017"/>
      <c r="DA120" s="1017"/>
      <c r="DB120" s="1017"/>
      <c r="DC120" s="1017"/>
      <c r="DD120" s="1017"/>
      <c r="DE120" s="1017"/>
      <c r="DF120" s="1018"/>
      <c r="DG120" s="932">
        <v>8309723</v>
      </c>
      <c r="DH120" s="933"/>
      <c r="DI120" s="933"/>
      <c r="DJ120" s="933"/>
      <c r="DK120" s="933"/>
      <c r="DL120" s="933">
        <v>8210316</v>
      </c>
      <c r="DM120" s="933"/>
      <c r="DN120" s="933"/>
      <c r="DO120" s="933"/>
      <c r="DP120" s="933"/>
      <c r="DQ120" s="933">
        <v>8075636</v>
      </c>
      <c r="DR120" s="933"/>
      <c r="DS120" s="933"/>
      <c r="DT120" s="933"/>
      <c r="DU120" s="933"/>
      <c r="DV120" s="934">
        <v>58.9</v>
      </c>
      <c r="DW120" s="934"/>
      <c r="DX120" s="934"/>
      <c r="DY120" s="934"/>
      <c r="DZ120" s="935"/>
    </row>
    <row r="121" spans="1:130" s="230" customFormat="1" ht="26.25" customHeight="1" x14ac:dyDescent="0.2">
      <c r="A121" s="1059"/>
      <c r="B121" s="951"/>
      <c r="C121" s="976" t="s">
        <v>483</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141</v>
      </c>
      <c r="AB121" s="961"/>
      <c r="AC121" s="961"/>
      <c r="AD121" s="961"/>
      <c r="AE121" s="962"/>
      <c r="AF121" s="963" t="s">
        <v>141</v>
      </c>
      <c r="AG121" s="961"/>
      <c r="AH121" s="961"/>
      <c r="AI121" s="961"/>
      <c r="AJ121" s="962"/>
      <c r="AK121" s="963" t="s">
        <v>141</v>
      </c>
      <c r="AL121" s="961"/>
      <c r="AM121" s="961"/>
      <c r="AN121" s="961"/>
      <c r="AO121" s="962"/>
      <c r="AP121" s="964" t="s">
        <v>141</v>
      </c>
      <c r="AQ121" s="965"/>
      <c r="AR121" s="965"/>
      <c r="AS121" s="965"/>
      <c r="AT121" s="966"/>
      <c r="AU121" s="996"/>
      <c r="AV121" s="997"/>
      <c r="AW121" s="997"/>
      <c r="AX121" s="997"/>
      <c r="AY121" s="998"/>
      <c r="AZ121" s="924" t="s">
        <v>484</v>
      </c>
      <c r="BA121" s="925"/>
      <c r="BB121" s="925"/>
      <c r="BC121" s="925"/>
      <c r="BD121" s="925"/>
      <c r="BE121" s="925"/>
      <c r="BF121" s="925"/>
      <c r="BG121" s="925"/>
      <c r="BH121" s="925"/>
      <c r="BI121" s="925"/>
      <c r="BJ121" s="925"/>
      <c r="BK121" s="925"/>
      <c r="BL121" s="925"/>
      <c r="BM121" s="925"/>
      <c r="BN121" s="925"/>
      <c r="BO121" s="925"/>
      <c r="BP121" s="926"/>
      <c r="BQ121" s="927">
        <v>4648142</v>
      </c>
      <c r="BR121" s="928"/>
      <c r="BS121" s="928"/>
      <c r="BT121" s="928"/>
      <c r="BU121" s="928"/>
      <c r="BV121" s="928">
        <v>4475909</v>
      </c>
      <c r="BW121" s="928"/>
      <c r="BX121" s="928"/>
      <c r="BY121" s="928"/>
      <c r="BZ121" s="928"/>
      <c r="CA121" s="928">
        <v>4204434</v>
      </c>
      <c r="CB121" s="928"/>
      <c r="CC121" s="928"/>
      <c r="CD121" s="928"/>
      <c r="CE121" s="928"/>
      <c r="CF121" s="922">
        <v>30.7</v>
      </c>
      <c r="CG121" s="923"/>
      <c r="CH121" s="923"/>
      <c r="CI121" s="923"/>
      <c r="CJ121" s="923"/>
      <c r="CK121" s="1011"/>
      <c r="CL121" s="1012"/>
      <c r="CM121" s="1012"/>
      <c r="CN121" s="1012"/>
      <c r="CO121" s="1013"/>
      <c r="CP121" s="1021" t="s">
        <v>485</v>
      </c>
      <c r="CQ121" s="1022"/>
      <c r="CR121" s="1022"/>
      <c r="CS121" s="1022"/>
      <c r="CT121" s="1022"/>
      <c r="CU121" s="1022"/>
      <c r="CV121" s="1022"/>
      <c r="CW121" s="1022"/>
      <c r="CX121" s="1022"/>
      <c r="CY121" s="1022"/>
      <c r="CZ121" s="1022"/>
      <c r="DA121" s="1022"/>
      <c r="DB121" s="1022"/>
      <c r="DC121" s="1022"/>
      <c r="DD121" s="1022"/>
      <c r="DE121" s="1022"/>
      <c r="DF121" s="1023"/>
      <c r="DG121" s="927">
        <v>2265053</v>
      </c>
      <c r="DH121" s="928"/>
      <c r="DI121" s="928"/>
      <c r="DJ121" s="928"/>
      <c r="DK121" s="928"/>
      <c r="DL121" s="928">
        <v>2093780</v>
      </c>
      <c r="DM121" s="928"/>
      <c r="DN121" s="928"/>
      <c r="DO121" s="928"/>
      <c r="DP121" s="928"/>
      <c r="DQ121" s="928">
        <v>2075040</v>
      </c>
      <c r="DR121" s="928"/>
      <c r="DS121" s="928"/>
      <c r="DT121" s="928"/>
      <c r="DU121" s="928"/>
      <c r="DV121" s="929">
        <v>15.1</v>
      </c>
      <c r="DW121" s="929"/>
      <c r="DX121" s="929"/>
      <c r="DY121" s="929"/>
      <c r="DZ121" s="930"/>
    </row>
    <row r="122" spans="1:130" s="230" customFormat="1" ht="26.25" customHeight="1" x14ac:dyDescent="0.2">
      <c r="A122" s="1059"/>
      <c r="B122" s="951"/>
      <c r="C122" s="924" t="s">
        <v>464</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141</v>
      </c>
      <c r="AB122" s="961"/>
      <c r="AC122" s="961"/>
      <c r="AD122" s="961"/>
      <c r="AE122" s="962"/>
      <c r="AF122" s="963" t="s">
        <v>141</v>
      </c>
      <c r="AG122" s="961"/>
      <c r="AH122" s="961"/>
      <c r="AI122" s="961"/>
      <c r="AJ122" s="962"/>
      <c r="AK122" s="963" t="s">
        <v>141</v>
      </c>
      <c r="AL122" s="961"/>
      <c r="AM122" s="961"/>
      <c r="AN122" s="961"/>
      <c r="AO122" s="962"/>
      <c r="AP122" s="964" t="s">
        <v>479</v>
      </c>
      <c r="AQ122" s="965"/>
      <c r="AR122" s="965"/>
      <c r="AS122" s="965"/>
      <c r="AT122" s="966"/>
      <c r="AU122" s="996"/>
      <c r="AV122" s="997"/>
      <c r="AW122" s="997"/>
      <c r="AX122" s="997"/>
      <c r="AY122" s="998"/>
      <c r="AZ122" s="975" t="s">
        <v>486</v>
      </c>
      <c r="BA122" s="967"/>
      <c r="BB122" s="967"/>
      <c r="BC122" s="967"/>
      <c r="BD122" s="967"/>
      <c r="BE122" s="967"/>
      <c r="BF122" s="967"/>
      <c r="BG122" s="967"/>
      <c r="BH122" s="967"/>
      <c r="BI122" s="967"/>
      <c r="BJ122" s="967"/>
      <c r="BK122" s="967"/>
      <c r="BL122" s="967"/>
      <c r="BM122" s="967"/>
      <c r="BN122" s="967"/>
      <c r="BO122" s="967"/>
      <c r="BP122" s="968"/>
      <c r="BQ122" s="1001">
        <v>26264015</v>
      </c>
      <c r="BR122" s="1002"/>
      <c r="BS122" s="1002"/>
      <c r="BT122" s="1002"/>
      <c r="BU122" s="1002"/>
      <c r="BV122" s="1002">
        <v>25705448</v>
      </c>
      <c r="BW122" s="1002"/>
      <c r="BX122" s="1002"/>
      <c r="BY122" s="1002"/>
      <c r="BZ122" s="1002"/>
      <c r="CA122" s="1002">
        <v>24572530</v>
      </c>
      <c r="CB122" s="1002"/>
      <c r="CC122" s="1002"/>
      <c r="CD122" s="1002"/>
      <c r="CE122" s="1002"/>
      <c r="CF122" s="1019">
        <v>179.2</v>
      </c>
      <c r="CG122" s="1020"/>
      <c r="CH122" s="1020"/>
      <c r="CI122" s="1020"/>
      <c r="CJ122" s="1020"/>
      <c r="CK122" s="1011"/>
      <c r="CL122" s="1012"/>
      <c r="CM122" s="1012"/>
      <c r="CN122" s="1012"/>
      <c r="CO122" s="1013"/>
      <c r="CP122" s="1021" t="s">
        <v>416</v>
      </c>
      <c r="CQ122" s="1022"/>
      <c r="CR122" s="1022"/>
      <c r="CS122" s="1022"/>
      <c r="CT122" s="1022"/>
      <c r="CU122" s="1022"/>
      <c r="CV122" s="1022"/>
      <c r="CW122" s="1022"/>
      <c r="CX122" s="1022"/>
      <c r="CY122" s="1022"/>
      <c r="CZ122" s="1022"/>
      <c r="DA122" s="1022"/>
      <c r="DB122" s="1022"/>
      <c r="DC122" s="1022"/>
      <c r="DD122" s="1022"/>
      <c r="DE122" s="1022"/>
      <c r="DF122" s="1023"/>
      <c r="DG122" s="927">
        <v>3886</v>
      </c>
      <c r="DH122" s="928"/>
      <c r="DI122" s="928"/>
      <c r="DJ122" s="928"/>
      <c r="DK122" s="928"/>
      <c r="DL122" s="928">
        <v>2080</v>
      </c>
      <c r="DM122" s="928"/>
      <c r="DN122" s="928"/>
      <c r="DO122" s="928"/>
      <c r="DP122" s="928"/>
      <c r="DQ122" s="928">
        <v>2103</v>
      </c>
      <c r="DR122" s="928"/>
      <c r="DS122" s="928"/>
      <c r="DT122" s="928"/>
      <c r="DU122" s="928"/>
      <c r="DV122" s="929">
        <v>0</v>
      </c>
      <c r="DW122" s="929"/>
      <c r="DX122" s="929"/>
      <c r="DY122" s="929"/>
      <c r="DZ122" s="930"/>
    </row>
    <row r="123" spans="1:130" s="230" customFormat="1" ht="26.25" customHeight="1" x14ac:dyDescent="0.2">
      <c r="A123" s="1059"/>
      <c r="B123" s="951"/>
      <c r="C123" s="924" t="s">
        <v>470</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141</v>
      </c>
      <c r="AB123" s="961"/>
      <c r="AC123" s="961"/>
      <c r="AD123" s="961"/>
      <c r="AE123" s="962"/>
      <c r="AF123" s="963" t="s">
        <v>141</v>
      </c>
      <c r="AG123" s="961"/>
      <c r="AH123" s="961"/>
      <c r="AI123" s="961"/>
      <c r="AJ123" s="962"/>
      <c r="AK123" s="963" t="s">
        <v>141</v>
      </c>
      <c r="AL123" s="961"/>
      <c r="AM123" s="961"/>
      <c r="AN123" s="961"/>
      <c r="AO123" s="962"/>
      <c r="AP123" s="964" t="s">
        <v>141</v>
      </c>
      <c r="AQ123" s="965"/>
      <c r="AR123" s="965"/>
      <c r="AS123" s="965"/>
      <c r="AT123" s="966"/>
      <c r="AU123" s="999"/>
      <c r="AV123" s="1000"/>
      <c r="AW123" s="1000"/>
      <c r="AX123" s="1000"/>
      <c r="AY123" s="1000"/>
      <c r="AZ123" s="251" t="s">
        <v>193</v>
      </c>
      <c r="BA123" s="251"/>
      <c r="BB123" s="251"/>
      <c r="BC123" s="251"/>
      <c r="BD123" s="251"/>
      <c r="BE123" s="251"/>
      <c r="BF123" s="251"/>
      <c r="BG123" s="251"/>
      <c r="BH123" s="251"/>
      <c r="BI123" s="251"/>
      <c r="BJ123" s="251"/>
      <c r="BK123" s="251"/>
      <c r="BL123" s="251"/>
      <c r="BM123" s="251"/>
      <c r="BN123" s="251"/>
      <c r="BO123" s="979" t="s">
        <v>487</v>
      </c>
      <c r="BP123" s="1007"/>
      <c r="BQ123" s="1065">
        <v>35369671</v>
      </c>
      <c r="BR123" s="1066"/>
      <c r="BS123" s="1066"/>
      <c r="BT123" s="1066"/>
      <c r="BU123" s="1066"/>
      <c r="BV123" s="1066">
        <v>35677689</v>
      </c>
      <c r="BW123" s="1066"/>
      <c r="BX123" s="1066"/>
      <c r="BY123" s="1066"/>
      <c r="BZ123" s="1066"/>
      <c r="CA123" s="1066">
        <v>35778831</v>
      </c>
      <c r="CB123" s="1066"/>
      <c r="CC123" s="1066"/>
      <c r="CD123" s="1066"/>
      <c r="CE123" s="1066"/>
      <c r="CF123" s="1003"/>
      <c r="CG123" s="1004"/>
      <c r="CH123" s="1004"/>
      <c r="CI123" s="1004"/>
      <c r="CJ123" s="1005"/>
      <c r="CK123" s="1011"/>
      <c r="CL123" s="1012"/>
      <c r="CM123" s="1012"/>
      <c r="CN123" s="1012"/>
      <c r="CO123" s="1013"/>
      <c r="CP123" s="1021" t="s">
        <v>414</v>
      </c>
      <c r="CQ123" s="1022"/>
      <c r="CR123" s="1022"/>
      <c r="CS123" s="1022"/>
      <c r="CT123" s="1022"/>
      <c r="CU123" s="1022"/>
      <c r="CV123" s="1022"/>
      <c r="CW123" s="1022"/>
      <c r="CX123" s="1022"/>
      <c r="CY123" s="1022"/>
      <c r="CZ123" s="1022"/>
      <c r="DA123" s="1022"/>
      <c r="DB123" s="1022"/>
      <c r="DC123" s="1022"/>
      <c r="DD123" s="1022"/>
      <c r="DE123" s="1022"/>
      <c r="DF123" s="1023"/>
      <c r="DG123" s="960" t="s">
        <v>141</v>
      </c>
      <c r="DH123" s="961"/>
      <c r="DI123" s="961"/>
      <c r="DJ123" s="961"/>
      <c r="DK123" s="962"/>
      <c r="DL123" s="963" t="s">
        <v>141</v>
      </c>
      <c r="DM123" s="961"/>
      <c r="DN123" s="961"/>
      <c r="DO123" s="961"/>
      <c r="DP123" s="962"/>
      <c r="DQ123" s="963" t="s">
        <v>141</v>
      </c>
      <c r="DR123" s="961"/>
      <c r="DS123" s="961"/>
      <c r="DT123" s="961"/>
      <c r="DU123" s="962"/>
      <c r="DV123" s="964" t="s">
        <v>141</v>
      </c>
      <c r="DW123" s="965"/>
      <c r="DX123" s="965"/>
      <c r="DY123" s="965"/>
      <c r="DZ123" s="966"/>
    </row>
    <row r="124" spans="1:130" s="230" customFormat="1" ht="26.25" customHeight="1" thickBot="1" x14ac:dyDescent="0.25">
      <c r="A124" s="1059"/>
      <c r="B124" s="951"/>
      <c r="C124" s="924" t="s">
        <v>473</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141</v>
      </c>
      <c r="AB124" s="961"/>
      <c r="AC124" s="961"/>
      <c r="AD124" s="961"/>
      <c r="AE124" s="962"/>
      <c r="AF124" s="963" t="s">
        <v>141</v>
      </c>
      <c r="AG124" s="961"/>
      <c r="AH124" s="961"/>
      <c r="AI124" s="961"/>
      <c r="AJ124" s="962"/>
      <c r="AK124" s="963" t="s">
        <v>141</v>
      </c>
      <c r="AL124" s="961"/>
      <c r="AM124" s="961"/>
      <c r="AN124" s="961"/>
      <c r="AO124" s="962"/>
      <c r="AP124" s="964" t="s">
        <v>141</v>
      </c>
      <c r="AQ124" s="965"/>
      <c r="AR124" s="965"/>
      <c r="AS124" s="965"/>
      <c r="AT124" s="966"/>
      <c r="AU124" s="1061" t="s">
        <v>488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10.3</v>
      </c>
      <c r="BR124" s="1029"/>
      <c r="BS124" s="1029"/>
      <c r="BT124" s="1029"/>
      <c r="BU124" s="1029"/>
      <c r="BV124" s="1029">
        <v>14.2</v>
      </c>
      <c r="BW124" s="1029"/>
      <c r="BX124" s="1029"/>
      <c r="BY124" s="1029"/>
      <c r="BZ124" s="1029"/>
      <c r="CA124" s="1029">
        <v>2.4</v>
      </c>
      <c r="CB124" s="1029"/>
      <c r="CC124" s="1029"/>
      <c r="CD124" s="1029"/>
      <c r="CE124" s="1029"/>
      <c r="CF124" s="1030"/>
      <c r="CG124" s="1031"/>
      <c r="CH124" s="1031"/>
      <c r="CI124" s="1031"/>
      <c r="CJ124" s="1032"/>
      <c r="CK124" s="1014"/>
      <c r="CL124" s="1014"/>
      <c r="CM124" s="1014"/>
      <c r="CN124" s="1014"/>
      <c r="CO124" s="1015"/>
      <c r="CP124" s="1021" t="s">
        <v>489</v>
      </c>
      <c r="CQ124" s="1022"/>
      <c r="CR124" s="1022"/>
      <c r="CS124" s="1022"/>
      <c r="CT124" s="1022"/>
      <c r="CU124" s="1022"/>
      <c r="CV124" s="1022"/>
      <c r="CW124" s="1022"/>
      <c r="CX124" s="1022"/>
      <c r="CY124" s="1022"/>
      <c r="CZ124" s="1022"/>
      <c r="DA124" s="1022"/>
      <c r="DB124" s="1022"/>
      <c r="DC124" s="1022"/>
      <c r="DD124" s="1022"/>
      <c r="DE124" s="1022"/>
      <c r="DF124" s="1023"/>
      <c r="DG124" s="1006" t="s">
        <v>141</v>
      </c>
      <c r="DH124" s="988"/>
      <c r="DI124" s="988"/>
      <c r="DJ124" s="988"/>
      <c r="DK124" s="989"/>
      <c r="DL124" s="987" t="s">
        <v>474</v>
      </c>
      <c r="DM124" s="988"/>
      <c r="DN124" s="988"/>
      <c r="DO124" s="988"/>
      <c r="DP124" s="989"/>
      <c r="DQ124" s="987" t="s">
        <v>141</v>
      </c>
      <c r="DR124" s="988"/>
      <c r="DS124" s="988"/>
      <c r="DT124" s="988"/>
      <c r="DU124" s="989"/>
      <c r="DV124" s="990" t="s">
        <v>479</v>
      </c>
      <c r="DW124" s="991"/>
      <c r="DX124" s="991"/>
      <c r="DY124" s="991"/>
      <c r="DZ124" s="992"/>
    </row>
    <row r="125" spans="1:130" s="230" customFormat="1" ht="26.25" customHeight="1" x14ac:dyDescent="0.2">
      <c r="A125" s="1059"/>
      <c r="B125" s="951"/>
      <c r="C125" s="924" t="s">
        <v>476</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141</v>
      </c>
      <c r="AB125" s="961"/>
      <c r="AC125" s="961"/>
      <c r="AD125" s="961"/>
      <c r="AE125" s="962"/>
      <c r="AF125" s="963" t="s">
        <v>141</v>
      </c>
      <c r="AG125" s="961"/>
      <c r="AH125" s="961"/>
      <c r="AI125" s="961"/>
      <c r="AJ125" s="962"/>
      <c r="AK125" s="963" t="s">
        <v>141</v>
      </c>
      <c r="AL125" s="961"/>
      <c r="AM125" s="961"/>
      <c r="AN125" s="961"/>
      <c r="AO125" s="962"/>
      <c r="AP125" s="964" t="s">
        <v>141</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490</v>
      </c>
      <c r="CL125" s="1009"/>
      <c r="CM125" s="1009"/>
      <c r="CN125" s="1009"/>
      <c r="CO125" s="1010"/>
      <c r="CP125" s="931" t="s">
        <v>491</v>
      </c>
      <c r="CQ125" s="899"/>
      <c r="CR125" s="899"/>
      <c r="CS125" s="899"/>
      <c r="CT125" s="899"/>
      <c r="CU125" s="899"/>
      <c r="CV125" s="899"/>
      <c r="CW125" s="899"/>
      <c r="CX125" s="899"/>
      <c r="CY125" s="899"/>
      <c r="CZ125" s="899"/>
      <c r="DA125" s="899"/>
      <c r="DB125" s="899"/>
      <c r="DC125" s="899"/>
      <c r="DD125" s="899"/>
      <c r="DE125" s="899"/>
      <c r="DF125" s="900"/>
      <c r="DG125" s="932" t="s">
        <v>141</v>
      </c>
      <c r="DH125" s="933"/>
      <c r="DI125" s="933"/>
      <c r="DJ125" s="933"/>
      <c r="DK125" s="933"/>
      <c r="DL125" s="933" t="s">
        <v>141</v>
      </c>
      <c r="DM125" s="933"/>
      <c r="DN125" s="933"/>
      <c r="DO125" s="933"/>
      <c r="DP125" s="933"/>
      <c r="DQ125" s="933" t="s">
        <v>141</v>
      </c>
      <c r="DR125" s="933"/>
      <c r="DS125" s="933"/>
      <c r="DT125" s="933"/>
      <c r="DU125" s="933"/>
      <c r="DV125" s="934" t="s">
        <v>141</v>
      </c>
      <c r="DW125" s="934"/>
      <c r="DX125" s="934"/>
      <c r="DY125" s="934"/>
      <c r="DZ125" s="935"/>
    </row>
    <row r="126" spans="1:130" s="230" customFormat="1" ht="26.25" customHeight="1" thickBot="1" x14ac:dyDescent="0.25">
      <c r="A126" s="1059"/>
      <c r="B126" s="951"/>
      <c r="C126" s="924" t="s">
        <v>478</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141</v>
      </c>
      <c r="AB126" s="961"/>
      <c r="AC126" s="961"/>
      <c r="AD126" s="961"/>
      <c r="AE126" s="962"/>
      <c r="AF126" s="963" t="s">
        <v>479</v>
      </c>
      <c r="AG126" s="961"/>
      <c r="AH126" s="961"/>
      <c r="AI126" s="961"/>
      <c r="AJ126" s="962"/>
      <c r="AK126" s="963">
        <v>259</v>
      </c>
      <c r="AL126" s="961"/>
      <c r="AM126" s="961"/>
      <c r="AN126" s="961"/>
      <c r="AO126" s="962"/>
      <c r="AP126" s="964">
        <v>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492</v>
      </c>
      <c r="CQ126" s="925"/>
      <c r="CR126" s="925"/>
      <c r="CS126" s="925"/>
      <c r="CT126" s="925"/>
      <c r="CU126" s="925"/>
      <c r="CV126" s="925"/>
      <c r="CW126" s="925"/>
      <c r="CX126" s="925"/>
      <c r="CY126" s="925"/>
      <c r="CZ126" s="925"/>
      <c r="DA126" s="925"/>
      <c r="DB126" s="925"/>
      <c r="DC126" s="925"/>
      <c r="DD126" s="925"/>
      <c r="DE126" s="925"/>
      <c r="DF126" s="926"/>
      <c r="DG126" s="927" t="s">
        <v>141</v>
      </c>
      <c r="DH126" s="928"/>
      <c r="DI126" s="928"/>
      <c r="DJ126" s="928"/>
      <c r="DK126" s="928"/>
      <c r="DL126" s="928" t="s">
        <v>479</v>
      </c>
      <c r="DM126" s="928"/>
      <c r="DN126" s="928"/>
      <c r="DO126" s="928"/>
      <c r="DP126" s="928"/>
      <c r="DQ126" s="928" t="s">
        <v>141</v>
      </c>
      <c r="DR126" s="928"/>
      <c r="DS126" s="928"/>
      <c r="DT126" s="928"/>
      <c r="DU126" s="928"/>
      <c r="DV126" s="929" t="s">
        <v>141</v>
      </c>
      <c r="DW126" s="929"/>
      <c r="DX126" s="929"/>
      <c r="DY126" s="929"/>
      <c r="DZ126" s="930"/>
    </row>
    <row r="127" spans="1:130" s="230" customFormat="1" ht="26.25" customHeight="1" x14ac:dyDescent="0.2">
      <c r="A127" s="1060"/>
      <c r="B127" s="953"/>
      <c r="C127" s="975" t="s">
        <v>493</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141</v>
      </c>
      <c r="AB127" s="961"/>
      <c r="AC127" s="961"/>
      <c r="AD127" s="961"/>
      <c r="AE127" s="962"/>
      <c r="AF127" s="963" t="s">
        <v>141</v>
      </c>
      <c r="AG127" s="961"/>
      <c r="AH127" s="961"/>
      <c r="AI127" s="961"/>
      <c r="AJ127" s="962"/>
      <c r="AK127" s="963" t="s">
        <v>141</v>
      </c>
      <c r="AL127" s="961"/>
      <c r="AM127" s="961"/>
      <c r="AN127" s="961"/>
      <c r="AO127" s="962"/>
      <c r="AP127" s="964" t="s">
        <v>141</v>
      </c>
      <c r="AQ127" s="965"/>
      <c r="AR127" s="965"/>
      <c r="AS127" s="965"/>
      <c r="AT127" s="966"/>
      <c r="AU127" s="232"/>
      <c r="AV127" s="232"/>
      <c r="AW127" s="232"/>
      <c r="AX127" s="1033" t="s">
        <v>494</v>
      </c>
      <c r="AY127" s="1034"/>
      <c r="AZ127" s="1034"/>
      <c r="BA127" s="1034"/>
      <c r="BB127" s="1034"/>
      <c r="BC127" s="1034"/>
      <c r="BD127" s="1034"/>
      <c r="BE127" s="1035"/>
      <c r="BF127" s="1036" t="s">
        <v>495</v>
      </c>
      <c r="BG127" s="1034"/>
      <c r="BH127" s="1034"/>
      <c r="BI127" s="1034"/>
      <c r="BJ127" s="1034"/>
      <c r="BK127" s="1034"/>
      <c r="BL127" s="1035"/>
      <c r="BM127" s="1036" t="s">
        <v>496</v>
      </c>
      <c r="BN127" s="1034"/>
      <c r="BO127" s="1034"/>
      <c r="BP127" s="1034"/>
      <c r="BQ127" s="1034"/>
      <c r="BR127" s="1034"/>
      <c r="BS127" s="1035"/>
      <c r="BT127" s="1036" t="s">
        <v>497</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498</v>
      </c>
      <c r="CQ127" s="925"/>
      <c r="CR127" s="925"/>
      <c r="CS127" s="925"/>
      <c r="CT127" s="925"/>
      <c r="CU127" s="925"/>
      <c r="CV127" s="925"/>
      <c r="CW127" s="925"/>
      <c r="CX127" s="925"/>
      <c r="CY127" s="925"/>
      <c r="CZ127" s="925"/>
      <c r="DA127" s="925"/>
      <c r="DB127" s="925"/>
      <c r="DC127" s="925"/>
      <c r="DD127" s="925"/>
      <c r="DE127" s="925"/>
      <c r="DF127" s="926"/>
      <c r="DG127" s="927" t="s">
        <v>141</v>
      </c>
      <c r="DH127" s="928"/>
      <c r="DI127" s="928"/>
      <c r="DJ127" s="928"/>
      <c r="DK127" s="928"/>
      <c r="DL127" s="928" t="s">
        <v>141</v>
      </c>
      <c r="DM127" s="928"/>
      <c r="DN127" s="928"/>
      <c r="DO127" s="928"/>
      <c r="DP127" s="928"/>
      <c r="DQ127" s="928" t="s">
        <v>141</v>
      </c>
      <c r="DR127" s="928"/>
      <c r="DS127" s="928"/>
      <c r="DT127" s="928"/>
      <c r="DU127" s="928"/>
      <c r="DV127" s="929" t="s">
        <v>141</v>
      </c>
      <c r="DW127" s="929"/>
      <c r="DX127" s="929"/>
      <c r="DY127" s="929"/>
      <c r="DZ127" s="930"/>
    </row>
    <row r="128" spans="1:130" s="230" customFormat="1" ht="26.25" customHeight="1" thickBot="1" x14ac:dyDescent="0.25">
      <c r="A128" s="1043" t="s">
        <v>499</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500</v>
      </c>
      <c r="X128" s="1045"/>
      <c r="Y128" s="1045"/>
      <c r="Z128" s="1046"/>
      <c r="AA128" s="1047">
        <v>395489</v>
      </c>
      <c r="AB128" s="1048"/>
      <c r="AC128" s="1048"/>
      <c r="AD128" s="1048"/>
      <c r="AE128" s="1049"/>
      <c r="AF128" s="1050">
        <v>390006</v>
      </c>
      <c r="AG128" s="1048"/>
      <c r="AH128" s="1048"/>
      <c r="AI128" s="1048"/>
      <c r="AJ128" s="1049"/>
      <c r="AK128" s="1050">
        <v>361740</v>
      </c>
      <c r="AL128" s="1048"/>
      <c r="AM128" s="1048"/>
      <c r="AN128" s="1048"/>
      <c r="AO128" s="1049"/>
      <c r="AP128" s="1051"/>
      <c r="AQ128" s="1052"/>
      <c r="AR128" s="1052"/>
      <c r="AS128" s="1052"/>
      <c r="AT128" s="1053"/>
      <c r="AU128" s="232"/>
      <c r="AV128" s="232"/>
      <c r="AW128" s="232"/>
      <c r="AX128" s="898" t="s">
        <v>501</v>
      </c>
      <c r="AY128" s="899"/>
      <c r="AZ128" s="899"/>
      <c r="BA128" s="899"/>
      <c r="BB128" s="899"/>
      <c r="BC128" s="899"/>
      <c r="BD128" s="899"/>
      <c r="BE128" s="900"/>
      <c r="BF128" s="1054" t="s">
        <v>141</v>
      </c>
      <c r="BG128" s="1055"/>
      <c r="BH128" s="1055"/>
      <c r="BI128" s="1055"/>
      <c r="BJ128" s="1055"/>
      <c r="BK128" s="1055"/>
      <c r="BL128" s="1056"/>
      <c r="BM128" s="1054">
        <v>12.72</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502</v>
      </c>
      <c r="CQ128" s="728"/>
      <c r="CR128" s="728"/>
      <c r="CS128" s="728"/>
      <c r="CT128" s="728"/>
      <c r="CU128" s="728"/>
      <c r="CV128" s="728"/>
      <c r="CW128" s="728"/>
      <c r="CX128" s="728"/>
      <c r="CY128" s="728"/>
      <c r="CZ128" s="728"/>
      <c r="DA128" s="728"/>
      <c r="DB128" s="728"/>
      <c r="DC128" s="728"/>
      <c r="DD128" s="728"/>
      <c r="DE128" s="728"/>
      <c r="DF128" s="1038"/>
      <c r="DG128" s="1039" t="s">
        <v>141</v>
      </c>
      <c r="DH128" s="1040"/>
      <c r="DI128" s="1040"/>
      <c r="DJ128" s="1040"/>
      <c r="DK128" s="1040"/>
      <c r="DL128" s="1040" t="s">
        <v>141</v>
      </c>
      <c r="DM128" s="1040"/>
      <c r="DN128" s="1040"/>
      <c r="DO128" s="1040"/>
      <c r="DP128" s="1040"/>
      <c r="DQ128" s="1040" t="s">
        <v>141</v>
      </c>
      <c r="DR128" s="1040"/>
      <c r="DS128" s="1040"/>
      <c r="DT128" s="1040"/>
      <c r="DU128" s="1040"/>
      <c r="DV128" s="1041" t="s">
        <v>141</v>
      </c>
      <c r="DW128" s="1041"/>
      <c r="DX128" s="1041"/>
      <c r="DY128" s="1041"/>
      <c r="DZ128" s="1042"/>
    </row>
    <row r="129" spans="1:131" s="230" customFormat="1" ht="26.25" customHeight="1" x14ac:dyDescent="0.2">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503</v>
      </c>
      <c r="X129" s="1073"/>
      <c r="Y129" s="1073"/>
      <c r="Z129" s="1074"/>
      <c r="AA129" s="960">
        <v>15354211</v>
      </c>
      <c r="AB129" s="961"/>
      <c r="AC129" s="961"/>
      <c r="AD129" s="961"/>
      <c r="AE129" s="962"/>
      <c r="AF129" s="963">
        <v>16143684</v>
      </c>
      <c r="AG129" s="961"/>
      <c r="AH129" s="961"/>
      <c r="AI129" s="961"/>
      <c r="AJ129" s="962"/>
      <c r="AK129" s="963">
        <v>15837433</v>
      </c>
      <c r="AL129" s="961"/>
      <c r="AM129" s="961"/>
      <c r="AN129" s="961"/>
      <c r="AO129" s="962"/>
      <c r="AP129" s="1075"/>
      <c r="AQ129" s="1076"/>
      <c r="AR129" s="1076"/>
      <c r="AS129" s="1076"/>
      <c r="AT129" s="1077"/>
      <c r="AU129" s="233"/>
      <c r="AV129" s="233"/>
      <c r="AW129" s="233"/>
      <c r="AX129" s="1067" t="s">
        <v>504</v>
      </c>
      <c r="AY129" s="925"/>
      <c r="AZ129" s="925"/>
      <c r="BA129" s="925"/>
      <c r="BB129" s="925"/>
      <c r="BC129" s="925"/>
      <c r="BD129" s="925"/>
      <c r="BE129" s="926"/>
      <c r="BF129" s="1068" t="s">
        <v>141</v>
      </c>
      <c r="BG129" s="1069"/>
      <c r="BH129" s="1069"/>
      <c r="BI129" s="1069"/>
      <c r="BJ129" s="1069"/>
      <c r="BK129" s="1069"/>
      <c r="BL129" s="1070"/>
      <c r="BM129" s="1068">
        <v>17.72</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6" t="s">
        <v>505</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506</v>
      </c>
      <c r="X130" s="1073"/>
      <c r="Y130" s="1073"/>
      <c r="Z130" s="1074"/>
      <c r="AA130" s="960">
        <v>2097806</v>
      </c>
      <c r="AB130" s="961"/>
      <c r="AC130" s="961"/>
      <c r="AD130" s="961"/>
      <c r="AE130" s="962"/>
      <c r="AF130" s="963">
        <v>2112606</v>
      </c>
      <c r="AG130" s="961"/>
      <c r="AH130" s="961"/>
      <c r="AI130" s="961"/>
      <c r="AJ130" s="962"/>
      <c r="AK130" s="963">
        <v>2123452</v>
      </c>
      <c r="AL130" s="961"/>
      <c r="AM130" s="961"/>
      <c r="AN130" s="961"/>
      <c r="AO130" s="962"/>
      <c r="AP130" s="1075"/>
      <c r="AQ130" s="1076"/>
      <c r="AR130" s="1076"/>
      <c r="AS130" s="1076"/>
      <c r="AT130" s="1077"/>
      <c r="AU130" s="233"/>
      <c r="AV130" s="233"/>
      <c r="AW130" s="233"/>
      <c r="AX130" s="1067" t="s">
        <v>507</v>
      </c>
      <c r="AY130" s="925"/>
      <c r="AZ130" s="925"/>
      <c r="BA130" s="925"/>
      <c r="BB130" s="925"/>
      <c r="BC130" s="925"/>
      <c r="BD130" s="925"/>
      <c r="BE130" s="926"/>
      <c r="BF130" s="1103">
        <v>4.3</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508</v>
      </c>
      <c r="X131" s="1110"/>
      <c r="Y131" s="1110"/>
      <c r="Z131" s="1111"/>
      <c r="AA131" s="1006">
        <v>13256405</v>
      </c>
      <c r="AB131" s="988"/>
      <c r="AC131" s="988"/>
      <c r="AD131" s="988"/>
      <c r="AE131" s="989"/>
      <c r="AF131" s="987">
        <v>14031078</v>
      </c>
      <c r="AG131" s="988"/>
      <c r="AH131" s="988"/>
      <c r="AI131" s="988"/>
      <c r="AJ131" s="989"/>
      <c r="AK131" s="987">
        <v>13713981</v>
      </c>
      <c r="AL131" s="988"/>
      <c r="AM131" s="988"/>
      <c r="AN131" s="988"/>
      <c r="AO131" s="989"/>
      <c r="AP131" s="1112"/>
      <c r="AQ131" s="1113"/>
      <c r="AR131" s="1113"/>
      <c r="AS131" s="1113"/>
      <c r="AT131" s="1114"/>
      <c r="AU131" s="233"/>
      <c r="AV131" s="233"/>
      <c r="AW131" s="233"/>
      <c r="AX131" s="1085" t="s">
        <v>509</v>
      </c>
      <c r="AY131" s="728"/>
      <c r="AZ131" s="728"/>
      <c r="BA131" s="728"/>
      <c r="BB131" s="728"/>
      <c r="BC131" s="728"/>
      <c r="BD131" s="728"/>
      <c r="BE131" s="1038"/>
      <c r="BF131" s="1086">
        <v>2.4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2" t="s">
        <v>510</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511</v>
      </c>
      <c r="W132" s="1096"/>
      <c r="X132" s="1096"/>
      <c r="Y132" s="1096"/>
      <c r="Z132" s="1097"/>
      <c r="AA132" s="1098">
        <v>2.9967551530000001</v>
      </c>
      <c r="AB132" s="1099"/>
      <c r="AC132" s="1099"/>
      <c r="AD132" s="1099"/>
      <c r="AE132" s="1100"/>
      <c r="AF132" s="1101">
        <v>4.2723802119999998</v>
      </c>
      <c r="AG132" s="1099"/>
      <c r="AH132" s="1099"/>
      <c r="AI132" s="1099"/>
      <c r="AJ132" s="1100"/>
      <c r="AK132" s="1101">
        <v>5.6959536399999999</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512</v>
      </c>
      <c r="W133" s="1079"/>
      <c r="X133" s="1079"/>
      <c r="Y133" s="1079"/>
      <c r="Z133" s="1080"/>
      <c r="AA133" s="1081">
        <v>3.1</v>
      </c>
      <c r="AB133" s="1082"/>
      <c r="AC133" s="1082"/>
      <c r="AD133" s="1082"/>
      <c r="AE133" s="1083"/>
      <c r="AF133" s="1081">
        <v>3.3</v>
      </c>
      <c r="AG133" s="1082"/>
      <c r="AH133" s="1082"/>
      <c r="AI133" s="1082"/>
      <c r="AJ133" s="1083"/>
      <c r="AK133" s="1081">
        <v>4.3</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JC9en7eJfqq/iTjYKtk3O/ziZpEgHf817GZPcUhk3mfwQHOWblIa/siad3oyms3b9QjGDCJ6xtFvSBZHXJmKA==" saltValue="Za3w01Az3liafYTU4mkp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694DD-CE00-46DB-A0B2-6D557B3BC90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uyOrksybXLvCLZB9mofl7Yn8Zl1N0T57jdAFlk6C171M1cr2A3PhavRNjxqIUaO2RncZzEAU6ZuDMXYXOft7Q==" saltValue="d8tPhFjt2+BbhiB0jcujv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tYe8AfSbU3x2Ek4olbbZHMZS8/UMU4SYnlLfE+/2e9r8liLxtjPOuhyX8gNQdMHgIRamwYmcyjoqx5KSa70/Q==" saltValue="LKbEWbI7CEKsYgV5Q+3w3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521</v>
      </c>
      <c r="AL9" s="1119"/>
      <c r="AM9" s="1119"/>
      <c r="AN9" s="1120"/>
      <c r="AO9" s="281">
        <v>4685550</v>
      </c>
      <c r="AP9" s="281">
        <v>69698</v>
      </c>
      <c r="AQ9" s="282">
        <v>65316</v>
      </c>
      <c r="AR9" s="283">
        <v>6.7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522</v>
      </c>
      <c r="AL10" s="1119"/>
      <c r="AM10" s="1119"/>
      <c r="AN10" s="1120"/>
      <c r="AO10" s="284">
        <v>1061967</v>
      </c>
      <c r="AP10" s="284">
        <v>15797</v>
      </c>
      <c r="AQ10" s="285">
        <v>6075</v>
      </c>
      <c r="AR10" s="286">
        <v>160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523</v>
      </c>
      <c r="AL11" s="1119"/>
      <c r="AM11" s="1119"/>
      <c r="AN11" s="1120"/>
      <c r="AO11" s="284">
        <v>249724</v>
      </c>
      <c r="AP11" s="284">
        <v>3715</v>
      </c>
      <c r="AQ11" s="285">
        <v>1232</v>
      </c>
      <c r="AR11" s="286">
        <v>201.5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524</v>
      </c>
      <c r="AL12" s="1119"/>
      <c r="AM12" s="1119"/>
      <c r="AN12" s="1120"/>
      <c r="AO12" s="284" t="s">
        <v>525</v>
      </c>
      <c r="AP12" s="284" t="s">
        <v>525</v>
      </c>
      <c r="AQ12" s="285">
        <v>18</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526</v>
      </c>
      <c r="AL13" s="1119"/>
      <c r="AM13" s="1119"/>
      <c r="AN13" s="1120"/>
      <c r="AO13" s="284">
        <v>220484</v>
      </c>
      <c r="AP13" s="284">
        <v>3280</v>
      </c>
      <c r="AQ13" s="285">
        <v>2791</v>
      </c>
      <c r="AR13" s="286">
        <v>17.5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527</v>
      </c>
      <c r="AL14" s="1119"/>
      <c r="AM14" s="1119"/>
      <c r="AN14" s="1120"/>
      <c r="AO14" s="284">
        <v>32428</v>
      </c>
      <c r="AP14" s="284">
        <v>482</v>
      </c>
      <c r="AQ14" s="285">
        <v>1364</v>
      </c>
      <c r="AR14" s="286">
        <v>-64.7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528</v>
      </c>
      <c r="AL15" s="1122"/>
      <c r="AM15" s="1122"/>
      <c r="AN15" s="1123"/>
      <c r="AO15" s="284">
        <v>-281136</v>
      </c>
      <c r="AP15" s="284">
        <v>-4182</v>
      </c>
      <c r="AQ15" s="285">
        <v>-4006</v>
      </c>
      <c r="AR15" s="286">
        <v>4.4000000000000004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193</v>
      </c>
      <c r="AL16" s="1122"/>
      <c r="AM16" s="1122"/>
      <c r="AN16" s="1123"/>
      <c r="AO16" s="284">
        <v>5969017</v>
      </c>
      <c r="AP16" s="284">
        <v>88790</v>
      </c>
      <c r="AQ16" s="285">
        <v>72790</v>
      </c>
      <c r="AR16" s="286">
        <v>22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533</v>
      </c>
      <c r="AL21" s="1125"/>
      <c r="AM21" s="1125"/>
      <c r="AN21" s="1126"/>
      <c r="AO21" s="297">
        <v>6.13</v>
      </c>
      <c r="AP21" s="298">
        <v>6.54</v>
      </c>
      <c r="AQ21" s="299">
        <v>-0.41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534</v>
      </c>
      <c r="AL22" s="1125"/>
      <c r="AM22" s="1125"/>
      <c r="AN22" s="1126"/>
      <c r="AO22" s="302">
        <v>99.8</v>
      </c>
      <c r="AP22" s="303">
        <v>98.3</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5" t="s">
        <v>535</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538</v>
      </c>
      <c r="AL32" s="1133"/>
      <c r="AM32" s="1133"/>
      <c r="AN32" s="1134"/>
      <c r="AO32" s="312">
        <v>2169601</v>
      </c>
      <c r="AP32" s="312">
        <v>32273</v>
      </c>
      <c r="AQ32" s="313">
        <v>35011</v>
      </c>
      <c r="AR32" s="314">
        <v>-7.8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539</v>
      </c>
      <c r="AL33" s="1133"/>
      <c r="AM33" s="1133"/>
      <c r="AN33" s="1134"/>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540</v>
      </c>
      <c r="AL34" s="1133"/>
      <c r="AM34" s="1133"/>
      <c r="AN34" s="1134"/>
      <c r="AO34" s="312" t="s">
        <v>525</v>
      </c>
      <c r="AP34" s="312" t="s">
        <v>525</v>
      </c>
      <c r="AQ34" s="313">
        <v>4</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541</v>
      </c>
      <c r="AL35" s="1133"/>
      <c r="AM35" s="1133"/>
      <c r="AN35" s="1134"/>
      <c r="AO35" s="312">
        <v>971835</v>
      </c>
      <c r="AP35" s="312">
        <v>14456</v>
      </c>
      <c r="AQ35" s="313">
        <v>8351</v>
      </c>
      <c r="AR35" s="314">
        <v>73.099999999999994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542</v>
      </c>
      <c r="AL36" s="1133"/>
      <c r="AM36" s="1133"/>
      <c r="AN36" s="1134"/>
      <c r="AO36" s="312">
        <v>124639</v>
      </c>
      <c r="AP36" s="312">
        <v>1854</v>
      </c>
      <c r="AQ36" s="313">
        <v>1645</v>
      </c>
      <c r="AR36" s="314">
        <v>12.7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543</v>
      </c>
      <c r="AL37" s="1133"/>
      <c r="AM37" s="1133"/>
      <c r="AN37" s="1134"/>
      <c r="AO37" s="312">
        <v>259</v>
      </c>
      <c r="AP37" s="312">
        <v>4</v>
      </c>
      <c r="AQ37" s="313">
        <v>1050</v>
      </c>
      <c r="AR37" s="314">
        <v>-99.6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544</v>
      </c>
      <c r="AL38" s="1136"/>
      <c r="AM38" s="1136"/>
      <c r="AN38" s="1137"/>
      <c r="AO38" s="315" t="s">
        <v>525</v>
      </c>
      <c r="AP38" s="315" t="s">
        <v>525</v>
      </c>
      <c r="AQ38" s="316">
        <v>1</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545</v>
      </c>
      <c r="AL39" s="1136"/>
      <c r="AM39" s="1136"/>
      <c r="AN39" s="1137"/>
      <c r="AO39" s="312">
        <v>-361740</v>
      </c>
      <c r="AP39" s="312">
        <v>-5381</v>
      </c>
      <c r="AQ39" s="313">
        <v>-5851</v>
      </c>
      <c r="AR39" s="314">
        <v>-8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546</v>
      </c>
      <c r="AL40" s="1133"/>
      <c r="AM40" s="1133"/>
      <c r="AN40" s="1134"/>
      <c r="AO40" s="312">
        <v>-2123452</v>
      </c>
      <c r="AP40" s="312">
        <v>-31587</v>
      </c>
      <c r="AQ40" s="313">
        <v>-27858</v>
      </c>
      <c r="AR40" s="314">
        <v>13.4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309</v>
      </c>
      <c r="AL41" s="1139"/>
      <c r="AM41" s="1139"/>
      <c r="AN41" s="1140"/>
      <c r="AO41" s="312">
        <v>781142</v>
      </c>
      <c r="AP41" s="312">
        <v>11620</v>
      </c>
      <c r="AQ41" s="313">
        <v>12351</v>
      </c>
      <c r="AR41" s="314">
        <v>-5.9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516</v>
      </c>
      <c r="AN49" s="1129" t="s">
        <v>550</v>
      </c>
      <c r="AO49" s="1130"/>
      <c r="AP49" s="1130"/>
      <c r="AQ49" s="1130"/>
      <c r="AR49" s="1131"/>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1780402</v>
      </c>
      <c r="AN51" s="334">
        <v>25607</v>
      </c>
      <c r="AO51" s="335">
        <v>126.7</v>
      </c>
      <c r="AP51" s="336">
        <v>54684</v>
      </c>
      <c r="AQ51" s="337">
        <v>1.1000000000000001</v>
      </c>
      <c r="AR51" s="338">
        <v>125.6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1234270</v>
      </c>
      <c r="AN52" s="342">
        <v>17752</v>
      </c>
      <c r="AO52" s="343">
        <v>161.19999999999999</v>
      </c>
      <c r="AP52" s="344">
        <v>32829</v>
      </c>
      <c r="AQ52" s="345">
        <v>7.2</v>
      </c>
      <c r="AR52" s="346">
        <v>154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2052205</v>
      </c>
      <c r="AN53" s="334">
        <v>29797</v>
      </c>
      <c r="AO53" s="335">
        <v>16.399999999999999</v>
      </c>
      <c r="AP53" s="336">
        <v>62383</v>
      </c>
      <c r="AQ53" s="337">
        <v>14.1</v>
      </c>
      <c r="AR53" s="338">
        <v>2.2999999999999998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1617720</v>
      </c>
      <c r="AN54" s="342">
        <v>23488</v>
      </c>
      <c r="AO54" s="343">
        <v>32.299999999999997</v>
      </c>
      <c r="AP54" s="344">
        <v>35325</v>
      </c>
      <c r="AQ54" s="345">
        <v>7.6</v>
      </c>
      <c r="AR54" s="346">
        <v>24.7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4706438</v>
      </c>
      <c r="AN55" s="334">
        <v>68888</v>
      </c>
      <c r="AO55" s="335">
        <v>131.19999999999999</v>
      </c>
      <c r="AP55" s="336">
        <v>63812</v>
      </c>
      <c r="AQ55" s="337">
        <v>2.2999999999999998</v>
      </c>
      <c r="AR55" s="338">
        <v>128.9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4169156</v>
      </c>
      <c r="AN56" s="342">
        <v>61024</v>
      </c>
      <c r="AO56" s="343">
        <v>159.80000000000001</v>
      </c>
      <c r="AP56" s="344">
        <v>33848</v>
      </c>
      <c r="AQ56" s="345">
        <v>-4.2</v>
      </c>
      <c r="AR56" s="346">
        <v>164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2811554</v>
      </c>
      <c r="AN57" s="334">
        <v>41493</v>
      </c>
      <c r="AO57" s="335">
        <v>-39.799999999999997</v>
      </c>
      <c r="AP57" s="336">
        <v>45945</v>
      </c>
      <c r="AQ57" s="337">
        <v>-28</v>
      </c>
      <c r="AR57" s="338">
        <v>-11.8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2449238</v>
      </c>
      <c r="AN58" s="342">
        <v>36146</v>
      </c>
      <c r="AO58" s="343">
        <v>-40.799999999999997</v>
      </c>
      <c r="AP58" s="344">
        <v>25180</v>
      </c>
      <c r="AQ58" s="345">
        <v>-25.6</v>
      </c>
      <c r="AR58" s="346">
        <v>-15.2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1545818</v>
      </c>
      <c r="AN59" s="334">
        <v>22994</v>
      </c>
      <c r="AO59" s="335">
        <v>-44.6</v>
      </c>
      <c r="AP59" s="336">
        <v>44475</v>
      </c>
      <c r="AQ59" s="337">
        <v>-3.2</v>
      </c>
      <c r="AR59" s="338">
        <v>-41.4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1163421</v>
      </c>
      <c r="AN60" s="342">
        <v>17306</v>
      </c>
      <c r="AO60" s="343">
        <v>-52.1</v>
      </c>
      <c r="AP60" s="344">
        <v>24780</v>
      </c>
      <c r="AQ60" s="345">
        <v>-1.6</v>
      </c>
      <c r="AR60" s="346">
        <v>-50.5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2579283</v>
      </c>
      <c r="AN61" s="349">
        <v>37756</v>
      </c>
      <c r="AO61" s="350">
        <v>38</v>
      </c>
      <c r="AP61" s="351">
        <v>54260</v>
      </c>
      <c r="AQ61" s="352">
        <v>-2.7</v>
      </c>
      <c r="AR61" s="338">
        <v>40.700000000000003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2126761</v>
      </c>
      <c r="AN62" s="342">
        <v>31143</v>
      </c>
      <c r="AO62" s="343">
        <v>52.1</v>
      </c>
      <c r="AP62" s="344">
        <v>30392</v>
      </c>
      <c r="AQ62" s="345">
        <v>-3.3</v>
      </c>
      <c r="AR62" s="346">
        <v>55.4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wyBuQiUJ5D8NnbtMtYbpg1dI6ja0+LQgBkR1tXjJSHm3ogEWjv/EC2yHC5dBrxq0hNiKXtqdtxRaMqoP0Ydbhg==" saltValue="+YlcNbC5VkD1QKqd/94N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OOvK/timV8yRgjpibMdD8ls6xHD7BVNDjkjiwFoRWn+1qLngF6hxgIVU7PXSiTibxPVtQhR1W5g1bIFDjOcvoQ==" saltValue="b0n00TOdZbbkPATa1de+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AH+6x/kGTYFjh5Xk3a6H+oyYkPZh9N5VqRS+dApEUoGZVnnKBNNEiRk8OkvgcZhPj6m324ka4nzutiyHer6gPA==" saltValue="ufkAb+7aYq3vRba/WCQxZ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41" t="s">
        <v>3</v>
      </c>
      <c r="D47" s="1141"/>
      <c r="E47" s="1142"/>
      <c r="F47" s="11">
        <v>13.76</v>
      </c>
      <c r="G47" s="12">
        <v>15.11</v>
      </c>
      <c r="H47" s="12">
        <v>13.5</v>
      </c>
      <c r="I47" s="12">
        <v>14.31</v>
      </c>
      <c r="J47" s="13">
        <v>18.32</v>
      </c>
    </row>
    <row r="48" spans="2:10" ht="57.75" customHeight="1" x14ac:dyDescent="0.2">
      <c r="B48" s="14"/>
      <c r="C48" s="1143" t="s">
        <v>4</v>
      </c>
      <c r="D48" s="1143"/>
      <c r="E48" s="1144"/>
      <c r="F48" s="15">
        <v>3.96</v>
      </c>
      <c r="G48" s="16">
        <v>1.28</v>
      </c>
      <c r="H48" s="16">
        <v>3.19</v>
      </c>
      <c r="I48" s="16">
        <v>7.24</v>
      </c>
      <c r="J48" s="17">
        <v>5.07</v>
      </c>
    </row>
    <row r="49" spans="2:10" ht="57.75" customHeight="1" thickBot="1" x14ac:dyDescent="0.25">
      <c r="B49" s="18"/>
      <c r="C49" s="1145" t="s">
        <v>5</v>
      </c>
      <c r="D49" s="1145"/>
      <c r="E49" s="1146"/>
      <c r="F49" s="19">
        <v>1.38</v>
      </c>
      <c r="G49" s="20" t="s">
        <v>571</v>
      </c>
      <c r="H49" s="20">
        <v>0.82</v>
      </c>
      <c r="I49" s="20">
        <v>5.68</v>
      </c>
      <c r="J49" s="21">
        <v>1.49</v>
      </c>
    </row>
    <row r="50" spans="2:10" ht="13.2" x14ac:dyDescent="0.2"/>
  </sheetData>
  <sheetProtection algorithmName="SHA-512" hashValue="44nheVTXZZjk/BHDfaa4D16Zl1Vwmslf+GNrRBtCuY/nc+OOBeZy0D/Urpa0C3GXOZFI5whtjMm2+N8kAlArBQ==" saltValue="5ekq0TJztb5wda40+v/WC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2024-03-19T07:20:34Z</cp:lastPrinted>
  <dcterms:modified xsi:type="dcterms:W3CDTF">2024-03-27T00:59:51Z</dcterms:modified>
</cp:coreProperties>
</file>